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Параметры" sheetId="2" state="visible" r:id="rId2"/>
    <sheet xmlns:r="http://schemas.openxmlformats.org/officeDocument/2006/relationships" name="Каналы" sheetId="3" state="visible" r:id="rId3"/>
    <sheet xmlns:r="http://schemas.openxmlformats.org/officeDocument/2006/relationships" name="Контроль" sheetId="4" state="visible" r:id="rId4"/>
  </sheets>
  <definedNames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 &quot;₽&quot;"/>
  </numFmts>
  <fonts count="11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b val="1"/>
      <color rgb="FF9D2B2B"/>
      <sz val="14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22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top style="medium">
        <color rgb="FF9D2B2B"/>
      </top>
      <bottom style="medium">
        <color rgb="FF9D2B2B"/>
      </bottom>
    </border>
    <border>
      <top style="medium">
        <color rgb="FF9D2B2B"/>
      </top>
      <bottom style="medium">
        <color rgb="FF9D2B2B"/>
      </bottom>
    </border>
    <border>
      <right style="medium">
        <color rgb="FF9D2B2B"/>
      </right>
      <top style="medium">
        <color rgb="FF9D2B2B"/>
      </top>
      <bottom style="medium">
        <color rgb="FF9D2B2B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24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0" fontId="4" fillId="0" borderId="11" pivotButton="0" quotePrefix="0" xfId="0"/>
    <xf numFmtId="0" fontId="4" fillId="0" borderId="13" pivotButton="0" quotePrefix="0" xfId="0"/>
    <xf numFmtId="0" fontId="4" fillId="0" borderId="11" applyAlignment="1" pivotButton="0" quotePrefix="0" xfId="0">
      <alignment vertical="center"/>
    </xf>
    <xf numFmtId="0" fontId="4" fillId="0" borderId="13" applyAlignment="1" pivotButton="0" quotePrefix="0" xfId="0">
      <alignment vertical="center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165" fontId="6" fillId="6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0" fontId="10" fillId="3" borderId="0" pivotButton="0" quotePrefix="0" xfId="0"/>
    <xf numFmtId="0" fontId="10" fillId="3" borderId="14" pivotButton="0" quotePrefix="0" xfId="0"/>
    <xf numFmtId="0" fontId="10" fillId="3" borderId="15" pivotButton="0" quotePrefix="0" xfId="0"/>
    <xf numFmtId="0" fontId="10" fillId="3" borderId="16" pivotButton="0" quotePrefix="0" xfId="0"/>
    <xf numFmtId="0" fontId="10" fillId="3" borderId="14" applyAlignment="1" pivotButton="0" quotePrefix="0" xfId="0">
      <alignment horizontal="center"/>
    </xf>
    <xf numFmtId="0" fontId="10" fillId="3" borderId="15" applyAlignment="1" pivotButton="0" quotePrefix="0" xfId="0">
      <alignment horizontal="center"/>
    </xf>
    <xf numFmtId="0" fontId="10" fillId="3" borderId="16" applyAlignment="1" pivotButton="0" quotePrefix="0" xfId="0">
      <alignment horizontal="center"/>
    </xf>
    <xf numFmtId="0" fontId="10" fillId="3" borderId="14" applyAlignment="1" pivotButton="0" quotePrefix="0" xfId="0">
      <alignment horizontal="center" vertical="center"/>
    </xf>
    <xf numFmtId="0" fontId="10" fillId="3" borderId="15" applyAlignment="1" pivotButton="0" quotePrefix="0" xfId="0">
      <alignment horizontal="center" vertical="center"/>
    </xf>
    <xf numFmtId="0" fontId="10" fillId="3" borderId="16" applyAlignment="1" pivotButton="0" quotePrefix="0" xfId="0">
      <alignment horizontal="center" vertical="center"/>
    </xf>
    <xf numFmtId="165" fontId="10" fillId="3" borderId="14" applyAlignment="1" pivotButton="0" quotePrefix="0" xfId="0">
      <alignment horizontal="center" vertical="center"/>
    </xf>
    <xf numFmtId="164" fontId="10" fillId="3" borderId="15" applyAlignment="1" pivotButton="0" quotePrefix="0" xfId="0">
      <alignment horizontal="center" vertical="center"/>
    </xf>
    <xf numFmtId="165" fontId="10" fillId="3" borderId="15" applyAlignment="1" pivotButton="0" quotePrefix="0" xfId="0">
      <alignment horizontal="center" vertical="center"/>
    </xf>
    <xf numFmtId="164" fontId="10" fillId="3" borderId="16" applyAlignment="1" pivotButton="0" quotePrefix="0" xfId="0">
      <alignment horizontal="center" vertical="center"/>
    </xf>
    <xf numFmtId="0" fontId="10" fillId="3" borderId="17" pivotButton="0" quotePrefix="0" xfId="0"/>
    <xf numFmtId="0" fontId="10" fillId="3" borderId="17" applyAlignment="1" pivotButton="0" quotePrefix="0" xfId="0">
      <alignment horizontal="center"/>
    </xf>
    <xf numFmtId="0" fontId="10" fillId="3" borderId="17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18" pivotButton="0" quotePrefix="0" xfId="0"/>
    <xf numFmtId="0" fontId="5" fillId="5" borderId="19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5" fontId="10" fillId="3" borderId="14" applyAlignment="1" pivotButton="0" quotePrefix="0" xfId="0">
      <alignment horizontal="center" vertical="center"/>
    </xf>
    <xf numFmtId="164" fontId="10" fillId="3" borderId="15" applyAlignment="1" pivotButton="0" quotePrefix="0" xfId="0">
      <alignment horizontal="center" vertical="center"/>
    </xf>
    <xf numFmtId="165" fontId="10" fillId="3" borderId="15" applyAlignment="1" pivotButton="0" quotePrefix="0" xfId="0">
      <alignment horizontal="center" vertical="center"/>
    </xf>
    <xf numFmtId="164" fontId="10" fillId="3" borderId="16" applyAlignment="1" pivotButton="0" quotePrefix="0" xfId="0">
      <alignment horizontal="center" vertical="center"/>
    </xf>
  </cellXfs>
  <cellStyles count="1">
    <cellStyle name="Normal" xfId="0"/>
  </cellStyles>
  <dxfs count="9"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Расходы и выручка по каналам, ₽</a:t>
            </a:r>
          </a:p>
        </rich>
      </tx>
    </title>
    <plotArea>
      <barChart>
        <barDir val="col"/>
        <grouping val="clustered"/>
        <varyColors val="0"/>
        <ser>
          <idx val="0"/>
          <order val="0"/>
          <tx>
            <v>Расходы, ₽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'Каналы'!$B$6:$B$10</f>
              <numCache>
                <formatCode>#,##0 "₽"</formatCode>
                <ptCount val="0"/>
              </numCache>
            </numRef>
          </val>
        </ser>
        <ser>
          <idx val="1"/>
          <order val="1"/>
          <tx>
            <v>Показы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'Каналы'!$C$6:$C$10</f>
              <numCache>
                <formatCode>#,##0</formatCode>
                <ptCount val="0"/>
              </numCache>
            </numRef>
          </val>
        </ser>
        <ser>
          <idx val="2"/>
          <order val="2"/>
          <tx>
            <v>Клики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'Каналы'!$D$6:$D$10</f>
              <numCache>
                <formatCode>#,##0</formatCode>
                <ptCount val="0"/>
              </numCache>
            </numRef>
          </val>
        </ser>
        <ser>
          <idx val="3"/>
          <order val="3"/>
          <tx>
            <v>Лиды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'Каналы'!$E$6:$E$10</f>
              <numCache>
                <formatCode>#,##0</formatCode>
                <ptCount val="0"/>
              </numCache>
            </numRef>
          </val>
        </ser>
        <ser>
          <idx val="4"/>
          <order val="4"/>
          <tx>
            <v>Квалифицированные лиды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'Каналы'!$F$6:$F$10</f>
              <numCache>
                <formatCode>#,##0</formatCode>
                <ptCount val="0"/>
              </numCache>
            </numRef>
          </val>
        </ser>
        <ser>
          <idx val="5"/>
          <order val="5"/>
          <tx>
            <v>Встречи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'Каналы'!$G$6:$G$10</f>
              <numCache>
                <formatCode>#,##0</formatCode>
                <ptCount val="0"/>
              </numCache>
            </numRef>
          </val>
        </ser>
        <ser>
          <idx val="6"/>
          <order val="6"/>
          <tx>
            <v>Предложения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'Каналы'!$H$6:$H$10</f>
              <numCache>
                <formatCode>#,##0</formatCode>
                <ptCount val="0"/>
              </numCache>
            </numRef>
          </val>
        </ser>
        <ser>
          <idx val="7"/>
          <order val="7"/>
          <tx>
            <v>Сделки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'Каналы'!$I$6:$I$10</f>
              <numCache>
                <formatCode>#,##0</formatCode>
                <ptCount val="0"/>
              </numCache>
            </numRef>
          </val>
        </ser>
        <ser>
          <idx val="8"/>
          <order val="8"/>
          <tx>
            <v>Выручка, ₽</v>
          </tx>
          <spPr>
            <a:ln xmlns:a="http://schemas.openxmlformats.org/drawingml/2006/main">
              <a:prstDash val="solid"/>
            </a:ln>
          </spPr>
          <cat>
            <strRef>
              <f>'Каналы'!$A$6:$A$10</f>
              <strCache>
                <ptCount val="0"/>
              </strCache>
            </strRef>
          </cat>
          <val>
            <numRef>
              <f>'Каналы'!$J$6:$J$10</f>
              <numCache>
                <formatCode>#,##0 "₽"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09238168-95af-46ae-916a-567a8175bf7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0</col>
      <colOff>0</colOff>
      <row>29</row>
      <rowOff>0</rowOff>
    </from>
    <to>
      <col>17</col>
      <colOff>0</colOff>
      <row>47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Отчёт по маркетингу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Сводит каналы от затрат и трафика до квалифицированных лидов, сделок и выручки без смешения микроконверсий с лидами.</t>
        </is>
      </c>
      <c r="C5" s="103" t="n"/>
      <c r="D5" s="103" t="n"/>
      <c r="E5" s="103" t="n"/>
      <c r="F5" s="104" t="n"/>
    </row>
    <row r="6">
      <c r="A6" s="13" t="inlineStr">
        <is>
          <t>Что вводить</t>
        </is>
      </c>
      <c r="B6" s="17" t="inlineStr">
        <is>
          <t>Расходы, показы, клики, лиды, квалифицированные лиды, встречи, предложения, сделки и выручка.</t>
        </is>
      </c>
      <c r="C6" s="103" t="n"/>
      <c r="D6" s="103" t="n"/>
      <c r="E6" s="103" t="n"/>
      <c r="F6" s="104" t="n"/>
    </row>
    <row r="7">
      <c r="A7" s="13" t="inlineStr">
        <is>
          <t>Что получите</t>
        </is>
      </c>
      <c r="B7" s="17" t="inlineStr">
        <is>
          <t>CTR, CPC, конверсии, CPL, стоимость квалифицированного лида, CAC и ROMI.</t>
        </is>
      </c>
      <c r="C7" s="103" t="n"/>
      <c r="D7" s="103" t="n"/>
      <c r="E7" s="103" t="n"/>
      <c r="F7" s="104" t="n"/>
    </row>
    <row r="8">
      <c r="A8" s="13" t="inlineStr">
        <is>
          <t>Периодичность</t>
        </is>
      </c>
      <c r="B8" s="17" t="inlineStr">
        <is>
          <t>Еженедельно для операционного контроля и ежемесячно для решений по бюджету.</t>
        </is>
      </c>
      <c r="C8" s="103" t="n"/>
      <c r="D8" s="103" t="n"/>
      <c r="E8" s="103" t="n"/>
      <c r="F8" s="104" t="n"/>
    </row>
    <row r="9">
      <c r="A9" s="13" t="inlineStr">
        <is>
          <t>Версия</t>
        </is>
      </c>
      <c r="B9" s="17" t="inlineStr">
        <is>
          <t>1.0 • 2026-07-29</t>
        </is>
      </c>
      <c r="C9" s="103" t="n"/>
      <c r="D9" s="103" t="n"/>
      <c r="E9" s="103" t="n"/>
      <c r="F9" s="104" t="n"/>
    </row>
    <row r="11" ht="24" customHeight="1">
      <c r="A11" s="105" t="inlineStr">
        <is>
          <t>Порядок работы</t>
        </is>
      </c>
      <c r="B11" s="106" t="n"/>
      <c r="C11" s="106" t="n"/>
      <c r="D11" s="106" t="n"/>
      <c r="E11" s="106" t="n"/>
      <c r="F11" s="107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103" t="n"/>
      <c r="D12" s="103" t="n"/>
      <c r="E12" s="103" t="n"/>
      <c r="F12" s="104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103" t="n"/>
      <c r="D13" s="103" t="n"/>
      <c r="E13" s="103" t="n"/>
      <c r="F13" s="104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103" t="n"/>
      <c r="D14" s="103" t="n"/>
      <c r="E14" s="103" t="n"/>
      <c r="F14" s="104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103" t="n"/>
      <c r="D15" s="103" t="n"/>
      <c r="E15" s="103" t="n"/>
      <c r="F15" s="104" t="n"/>
    </row>
    <row r="17" ht="24" customHeight="1">
      <c r="A17" s="105" t="inlineStr">
        <is>
          <t>Легенда</t>
        </is>
      </c>
      <c r="B17" s="106" t="n"/>
      <c r="C17" s="106" t="n"/>
      <c r="D17" s="106" t="n"/>
      <c r="E17" s="106" t="n"/>
      <c r="F17" s="107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103" t="n"/>
      <c r="D18" s="103" t="n"/>
      <c r="E18" s="103" t="n"/>
      <c r="F18" s="104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103" t="n"/>
      <c r="D19" s="103" t="n"/>
      <c r="E19" s="103" t="n"/>
      <c r="F19" s="104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103" t="n"/>
      <c r="D20" s="103" t="n"/>
      <c r="E20" s="103" t="n"/>
      <c r="F20" s="104" t="n"/>
    </row>
    <row r="22">
      <c r="A22" s="108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09" t="n"/>
      <c r="C22" s="109" t="n"/>
      <c r="D22" s="109" t="n"/>
      <c r="E22" s="109" t="n"/>
      <c r="F22" s="110" t="n"/>
    </row>
    <row r="23">
      <c r="A23" s="111" t="n"/>
      <c r="F23" s="112" t="n"/>
    </row>
    <row r="24">
      <c r="A24" s="113" t="n"/>
      <c r="B24" s="114" t="n"/>
      <c r="C24" s="114" t="n"/>
      <c r="D24" s="114" t="n"/>
      <c r="E24" s="114" t="n"/>
      <c r="F24" s="115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54" customWidth="1" min="3" max="3"/>
  </cols>
  <sheetData>
    <row r="1" ht="28" customHeight="1">
      <c r="A1" s="5" t="inlineStr">
        <is>
          <t>FINSPECT • Правила маркетингового отчёта</t>
        </is>
      </c>
    </row>
    <row r="2" ht="28" customHeight="1"/>
    <row r="3" ht="30" customHeight="1">
      <c r="A3" s="9" t="inlineStr">
        <is>
          <t>Неизвестные данные оставляйте пустыми; не заменяйте их нулями</t>
        </is>
      </c>
    </row>
    <row r="5" ht="28" customHeight="1">
      <c r="A5" s="75" t="inlineStr">
        <is>
          <t>Параметр</t>
        </is>
      </c>
      <c r="B5" s="75" t="inlineStr">
        <is>
          <t>Значение</t>
        </is>
      </c>
      <c r="C5" s="75" t="inlineStr">
        <is>
          <t>Определение</t>
        </is>
      </c>
    </row>
    <row r="6">
      <c r="A6" s="39" t="inlineStr">
        <is>
          <t>Маржинальность выручки, %</t>
        </is>
      </c>
      <c r="B6" s="116" t="n">
        <v>0.4</v>
      </c>
      <c r="C6" s="81" t="inlineStr">
        <is>
          <t>Для расчёта ROMI; замените фактической маржинальностью</t>
        </is>
      </c>
    </row>
    <row r="7">
      <c r="A7" s="39" t="inlineStr">
        <is>
          <t>Период</t>
        </is>
      </c>
      <c r="B7" s="39" t="inlineStr">
        <is>
          <t>2026-07</t>
        </is>
      </c>
      <c r="C7" s="82" t="inlineStr">
        <is>
          <t>Одинаковый период для всех каналов</t>
        </is>
      </c>
    </row>
    <row r="8">
      <c r="A8" s="39" t="inlineStr">
        <is>
          <t>Квалифицированный лид</t>
        </is>
      </c>
      <c r="B8" s="39" t="n"/>
      <c r="C8" s="82" t="inlineStr">
        <is>
          <t>Целевая компания + подходящая задача + согласованный следующий коммерческий шаг</t>
        </is>
      </c>
    </row>
  </sheetData>
  <mergeCells count="2">
    <mergeCell ref="A1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4" customWidth="1" min="5" max="5"/>
    <col width="18" customWidth="1" min="6" max="6"/>
    <col width="14" customWidth="1" min="7" max="7"/>
    <col width="16" customWidth="1" min="8" max="8"/>
    <col width="12" customWidth="1" min="9" max="9"/>
    <col width="18" customWidth="1" min="10" max="10"/>
    <col width="14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4" customWidth="1" min="17" max="17"/>
  </cols>
  <sheetData>
    <row r="1" ht="28" customHeight="1">
      <c r="A1" s="5" t="inlineStr">
        <is>
          <t>FINSPECT • Отчёт по маркетинговым каналам</t>
        </is>
      </c>
    </row>
    <row r="2" ht="28" customHeight="1"/>
    <row r="3" ht="30" customHeight="1">
      <c r="A3" s="9" t="inlineStr">
        <is>
          <t>Микроконверсии не считаются лидами или квалифицированными лидами</t>
        </is>
      </c>
    </row>
    <row r="5" ht="28" customHeight="1">
      <c r="A5" s="75" t="inlineStr">
        <is>
          <t>Канал</t>
        </is>
      </c>
      <c r="B5" s="75" t="inlineStr">
        <is>
          <t>Расходы, ₽</t>
        </is>
      </c>
      <c r="C5" s="75" t="inlineStr">
        <is>
          <t>Показы</t>
        </is>
      </c>
      <c r="D5" s="75" t="inlineStr">
        <is>
          <t>Клики</t>
        </is>
      </c>
      <c r="E5" s="75" t="inlineStr">
        <is>
          <t>Лиды</t>
        </is>
      </c>
      <c r="F5" s="75" t="inlineStr">
        <is>
          <t>Квалифицированные лиды</t>
        </is>
      </c>
      <c r="G5" s="75" t="inlineStr">
        <is>
          <t>Встречи</t>
        </is>
      </c>
      <c r="H5" s="75" t="inlineStr">
        <is>
          <t>Предложения</t>
        </is>
      </c>
      <c r="I5" s="75" t="inlineStr">
        <is>
          <t>Сделки</t>
        </is>
      </c>
      <c r="J5" s="75" t="inlineStr">
        <is>
          <t>Выручка, ₽</t>
        </is>
      </c>
      <c r="K5" s="75" t="inlineStr">
        <is>
          <t>CTR</t>
        </is>
      </c>
      <c r="L5" s="75" t="inlineStr">
        <is>
          <t>Конверсия клик→лид</t>
        </is>
      </c>
      <c r="M5" s="75" t="inlineStr">
        <is>
          <t>CPC, ₽</t>
        </is>
      </c>
      <c r="N5" s="75" t="inlineStr">
        <is>
          <t>CPL, ₽</t>
        </is>
      </c>
      <c r="O5" s="75" t="inlineStr">
        <is>
          <t>CPQL, ₽</t>
        </is>
      </c>
      <c r="P5" s="75" t="inlineStr">
        <is>
          <t>CAC, ₽</t>
        </is>
      </c>
      <c r="Q5" s="75" t="inlineStr">
        <is>
          <t>ROMI</t>
        </is>
      </c>
    </row>
    <row r="6">
      <c r="A6" s="39" t="inlineStr">
        <is>
          <t>Контекст</t>
        </is>
      </c>
      <c r="B6" s="117" t="n">
        <v>250000</v>
      </c>
      <c r="C6" s="39" t="n">
        <v>180000</v>
      </c>
      <c r="D6" s="39" t="n">
        <v>5400</v>
      </c>
      <c r="E6" s="39" t="n">
        <v>65</v>
      </c>
      <c r="F6" s="39" t="n">
        <v>18</v>
      </c>
      <c r="G6" s="39" t="n">
        <v>10</v>
      </c>
      <c r="H6" s="39" t="n">
        <v>6</v>
      </c>
      <c r="I6" s="39" t="n">
        <v>2</v>
      </c>
      <c r="J6" s="117" t="n">
        <v>1800000</v>
      </c>
      <c r="K6" s="118">
        <f>IFERROR(D6/C6,0)</f>
        <v/>
      </c>
      <c r="L6" s="118">
        <f>IFERROR(E6/D6,0)</f>
        <v/>
      </c>
      <c r="M6" s="119">
        <f>IFERROR(B6/D6,0)</f>
        <v/>
      </c>
      <c r="N6" s="119">
        <f>IFERROR(B6/E6,0)</f>
        <v/>
      </c>
      <c r="O6" s="119">
        <f>IFERROR(B6/F6,0)</f>
        <v/>
      </c>
      <c r="P6" s="119">
        <f>IFERROR(B6/I6,0)</f>
        <v/>
      </c>
      <c r="Q6" s="118">
        <f>IFERROR((J6*'Параметры'!$B$6-B6)/B6,0)</f>
        <v/>
      </c>
    </row>
    <row r="7">
      <c r="A7" s="39" t="inlineStr">
        <is>
          <t>Telegram</t>
        </is>
      </c>
      <c r="B7" s="117" t="n">
        <v>90000</v>
      </c>
      <c r="C7" s="39" t="n">
        <v>65000</v>
      </c>
      <c r="D7" s="39" t="n">
        <v>2600</v>
      </c>
      <c r="E7" s="39" t="n">
        <v>40</v>
      </c>
      <c r="F7" s="39" t="n">
        <v>12</v>
      </c>
      <c r="G7" s="39" t="n">
        <v>7</v>
      </c>
      <c r="H7" s="39" t="n">
        <v>4</v>
      </c>
      <c r="I7" s="39" t="n">
        <v>1</v>
      </c>
      <c r="J7" s="117" t="n">
        <v>950000</v>
      </c>
      <c r="K7" s="118">
        <f>IFERROR(D7/C7,0)</f>
        <v/>
      </c>
      <c r="L7" s="118">
        <f>IFERROR(E7/D7,0)</f>
        <v/>
      </c>
      <c r="M7" s="119">
        <f>IFERROR(B7/D7,0)</f>
        <v/>
      </c>
      <c r="N7" s="119">
        <f>IFERROR(B7/E7,0)</f>
        <v/>
      </c>
      <c r="O7" s="119">
        <f>IFERROR(B7/F7,0)</f>
        <v/>
      </c>
      <c r="P7" s="119">
        <f>IFERROR(B7/I7,0)</f>
        <v/>
      </c>
      <c r="Q7" s="118">
        <f>IFERROR((J7*'Параметры'!$B$6-B7)/B7,0)</f>
        <v/>
      </c>
    </row>
    <row r="8">
      <c r="A8" s="39" t="inlineStr">
        <is>
          <t>Партнёры</t>
        </is>
      </c>
      <c r="B8" s="117" t="n">
        <v>60000</v>
      </c>
      <c r="C8" s="39" t="n">
        <v>12000</v>
      </c>
      <c r="D8" s="39" t="n">
        <v>500</v>
      </c>
      <c r="E8" s="39" t="n">
        <v>16</v>
      </c>
      <c r="F8" s="39" t="n">
        <v>9</v>
      </c>
      <c r="G8" s="39" t="n">
        <v>6</v>
      </c>
      <c r="H8" s="39" t="n">
        <v>4</v>
      </c>
      <c r="I8" s="39" t="n">
        <v>2</v>
      </c>
      <c r="J8" s="117" t="n">
        <v>2100000</v>
      </c>
      <c r="K8" s="118">
        <f>IFERROR(D8/C8,0)</f>
        <v/>
      </c>
      <c r="L8" s="118">
        <f>IFERROR(E8/D8,0)</f>
        <v/>
      </c>
      <c r="M8" s="119">
        <f>IFERROR(B8/D8,0)</f>
        <v/>
      </c>
      <c r="N8" s="119">
        <f>IFERROR(B8/E8,0)</f>
        <v/>
      </c>
      <c r="O8" s="119">
        <f>IFERROR(B8/F8,0)</f>
        <v/>
      </c>
      <c r="P8" s="119">
        <f>IFERROR(B8/I8,0)</f>
        <v/>
      </c>
      <c r="Q8" s="118">
        <f>IFERROR((J8*'Параметры'!$B$6-B8)/B8,0)</f>
        <v/>
      </c>
    </row>
    <row r="9">
      <c r="A9" s="39" t="str"/>
      <c r="B9" s="117" t="n"/>
      <c r="C9" s="39" t="n"/>
      <c r="D9" s="39" t="n"/>
      <c r="E9" s="39" t="n"/>
      <c r="F9" s="39" t="n"/>
      <c r="G9" s="39" t="n"/>
      <c r="H9" s="39" t="n"/>
      <c r="I9" s="39" t="n"/>
      <c r="J9" s="117" t="n"/>
      <c r="K9" s="118">
        <f>IFERROR(D9/C9,0)</f>
        <v/>
      </c>
      <c r="L9" s="118">
        <f>IFERROR(E9/D9,0)</f>
        <v/>
      </c>
      <c r="M9" s="119">
        <f>IFERROR(B9/D9,0)</f>
        <v/>
      </c>
      <c r="N9" s="119">
        <f>IFERROR(B9/E9,0)</f>
        <v/>
      </c>
      <c r="O9" s="119">
        <f>IFERROR(B9/F9,0)</f>
        <v/>
      </c>
      <c r="P9" s="119">
        <f>IFERROR(B9/I9,0)</f>
        <v/>
      </c>
      <c r="Q9" s="118">
        <f>IFERROR((J9*'Параметры'!$B$6-B9)/B9,0)</f>
        <v/>
      </c>
    </row>
    <row r="10">
      <c r="A10" s="39" t="str"/>
      <c r="B10" s="117" t="n"/>
      <c r="C10" s="39" t="n"/>
      <c r="D10" s="39" t="n"/>
      <c r="E10" s="39" t="n"/>
      <c r="F10" s="39" t="n"/>
      <c r="G10" s="39" t="n"/>
      <c r="H10" s="39" t="n"/>
      <c r="I10" s="39" t="n"/>
      <c r="J10" s="117" t="n"/>
      <c r="K10" s="118">
        <f>IFERROR(D10/C10,0)</f>
        <v/>
      </c>
      <c r="L10" s="118">
        <f>IFERROR(E10/D10,0)</f>
        <v/>
      </c>
      <c r="M10" s="119">
        <f>IFERROR(B10/D10,0)</f>
        <v/>
      </c>
      <c r="N10" s="119">
        <f>IFERROR(B10/E10,0)</f>
        <v/>
      </c>
      <c r="O10" s="119">
        <f>IFERROR(B10/F10,0)</f>
        <v/>
      </c>
      <c r="P10" s="119">
        <f>IFERROR(B10/I10,0)</f>
        <v/>
      </c>
      <c r="Q10" s="118">
        <f>IFERROR((J10*'Параметры'!$B$6-B10)/B10,0)</f>
        <v/>
      </c>
    </row>
    <row r="11">
      <c r="A11" s="39" t="str"/>
      <c r="B11" s="117" t="n"/>
      <c r="C11" s="39" t="n"/>
      <c r="D11" s="39" t="n"/>
      <c r="E11" s="39" t="n"/>
      <c r="F11" s="39" t="n"/>
      <c r="G11" s="39" t="n"/>
      <c r="H11" s="39" t="n"/>
      <c r="I11" s="39" t="n"/>
      <c r="J11" s="117" t="n"/>
      <c r="K11" s="118">
        <f>IFERROR(D11/C11,0)</f>
        <v/>
      </c>
      <c r="L11" s="118">
        <f>IFERROR(E11/D11,0)</f>
        <v/>
      </c>
      <c r="M11" s="119">
        <f>IFERROR(B11/D11,0)</f>
        <v/>
      </c>
      <c r="N11" s="119">
        <f>IFERROR(B11/E11,0)</f>
        <v/>
      </c>
      <c r="O11" s="119">
        <f>IFERROR(B11/F11,0)</f>
        <v/>
      </c>
      <c r="P11" s="119">
        <f>IFERROR(B11/I11,0)</f>
        <v/>
      </c>
      <c r="Q11" s="118">
        <f>IFERROR((J11*'Параметры'!$B$6-B11)/B11,0)</f>
        <v/>
      </c>
    </row>
    <row r="12">
      <c r="A12" s="39" t="str"/>
      <c r="B12" s="117" t="n"/>
      <c r="C12" s="39" t="n"/>
      <c r="D12" s="39" t="n"/>
      <c r="E12" s="39" t="n"/>
      <c r="F12" s="39" t="n"/>
      <c r="G12" s="39" t="n"/>
      <c r="H12" s="39" t="n"/>
      <c r="I12" s="39" t="n"/>
      <c r="J12" s="117" t="n"/>
      <c r="K12" s="118">
        <f>IFERROR(D12/C12,0)</f>
        <v/>
      </c>
      <c r="L12" s="118">
        <f>IFERROR(E12/D12,0)</f>
        <v/>
      </c>
      <c r="M12" s="119">
        <f>IFERROR(B12/D12,0)</f>
        <v/>
      </c>
      <c r="N12" s="119">
        <f>IFERROR(B12/E12,0)</f>
        <v/>
      </c>
      <c r="O12" s="119">
        <f>IFERROR(B12/F12,0)</f>
        <v/>
      </c>
      <c r="P12" s="119">
        <f>IFERROR(B12/I12,0)</f>
        <v/>
      </c>
      <c r="Q12" s="118">
        <f>IFERROR((J12*'Параметры'!$B$6-B12)/B12,0)</f>
        <v/>
      </c>
    </row>
    <row r="13">
      <c r="A13" s="39" t="str"/>
      <c r="B13" s="117" t="n"/>
      <c r="C13" s="39" t="n"/>
      <c r="D13" s="39" t="n"/>
      <c r="E13" s="39" t="n"/>
      <c r="F13" s="39" t="n"/>
      <c r="G13" s="39" t="n"/>
      <c r="H13" s="39" t="n"/>
      <c r="I13" s="39" t="n"/>
      <c r="J13" s="117" t="n"/>
      <c r="K13" s="118">
        <f>IFERROR(D13/C13,0)</f>
        <v/>
      </c>
      <c r="L13" s="118">
        <f>IFERROR(E13/D13,0)</f>
        <v/>
      </c>
      <c r="M13" s="119">
        <f>IFERROR(B13/D13,0)</f>
        <v/>
      </c>
      <c r="N13" s="119">
        <f>IFERROR(B13/E13,0)</f>
        <v/>
      </c>
      <c r="O13" s="119">
        <f>IFERROR(B13/F13,0)</f>
        <v/>
      </c>
      <c r="P13" s="119">
        <f>IFERROR(B13/I13,0)</f>
        <v/>
      </c>
      <c r="Q13" s="118">
        <f>IFERROR((J13*'Параметры'!$B$6-B13)/B13,0)</f>
        <v/>
      </c>
    </row>
    <row r="14">
      <c r="A14" s="39" t="str"/>
      <c r="B14" s="117" t="n"/>
      <c r="C14" s="39" t="n"/>
      <c r="D14" s="39" t="n"/>
      <c r="E14" s="39" t="n"/>
      <c r="F14" s="39" t="n"/>
      <c r="G14" s="39" t="n"/>
      <c r="H14" s="39" t="n"/>
      <c r="I14" s="39" t="n"/>
      <c r="J14" s="117" t="n"/>
      <c r="K14" s="118">
        <f>IFERROR(D14/C14,0)</f>
        <v/>
      </c>
      <c r="L14" s="118">
        <f>IFERROR(E14/D14,0)</f>
        <v/>
      </c>
      <c r="M14" s="119">
        <f>IFERROR(B14/D14,0)</f>
        <v/>
      </c>
      <c r="N14" s="119">
        <f>IFERROR(B14/E14,0)</f>
        <v/>
      </c>
      <c r="O14" s="119">
        <f>IFERROR(B14/F14,0)</f>
        <v/>
      </c>
      <c r="P14" s="119">
        <f>IFERROR(B14/I14,0)</f>
        <v/>
      </c>
      <c r="Q14" s="118">
        <f>IFERROR((J14*'Параметры'!$B$6-B14)/B14,0)</f>
        <v/>
      </c>
    </row>
    <row r="15">
      <c r="A15" s="39" t="str"/>
      <c r="B15" s="117" t="n"/>
      <c r="C15" s="39" t="n"/>
      <c r="D15" s="39" t="n"/>
      <c r="E15" s="39" t="n"/>
      <c r="F15" s="39" t="n"/>
      <c r="G15" s="39" t="n"/>
      <c r="H15" s="39" t="n"/>
      <c r="I15" s="39" t="n"/>
      <c r="J15" s="117" t="n"/>
      <c r="K15" s="118">
        <f>IFERROR(D15/C15,0)</f>
        <v/>
      </c>
      <c r="L15" s="118">
        <f>IFERROR(E15/D15,0)</f>
        <v/>
      </c>
      <c r="M15" s="119">
        <f>IFERROR(B15/D15,0)</f>
        <v/>
      </c>
      <c r="N15" s="119">
        <f>IFERROR(B15/E15,0)</f>
        <v/>
      </c>
      <c r="O15" s="119">
        <f>IFERROR(B15/F15,0)</f>
        <v/>
      </c>
      <c r="P15" s="119">
        <f>IFERROR(B15/I15,0)</f>
        <v/>
      </c>
      <c r="Q15" s="118">
        <f>IFERROR((J15*'Параметры'!$B$6-B15)/B15,0)</f>
        <v/>
      </c>
    </row>
    <row r="16">
      <c r="A16" s="39" t="str"/>
      <c r="B16" s="117" t="n"/>
      <c r="C16" s="39" t="n"/>
      <c r="D16" s="39" t="n"/>
      <c r="E16" s="39" t="n"/>
      <c r="F16" s="39" t="n"/>
      <c r="G16" s="39" t="n"/>
      <c r="H16" s="39" t="n"/>
      <c r="I16" s="39" t="n"/>
      <c r="J16" s="117" t="n"/>
      <c r="K16" s="118">
        <f>IFERROR(D16/C16,0)</f>
        <v/>
      </c>
      <c r="L16" s="118">
        <f>IFERROR(E16/D16,0)</f>
        <v/>
      </c>
      <c r="M16" s="119">
        <f>IFERROR(B16/D16,0)</f>
        <v/>
      </c>
      <c r="N16" s="119">
        <f>IFERROR(B16/E16,0)</f>
        <v/>
      </c>
      <c r="O16" s="119">
        <f>IFERROR(B16/F16,0)</f>
        <v/>
      </c>
      <c r="P16" s="119">
        <f>IFERROR(B16/I16,0)</f>
        <v/>
      </c>
      <c r="Q16" s="118">
        <f>IFERROR((J16*'Параметры'!$B$6-B16)/B16,0)</f>
        <v/>
      </c>
    </row>
    <row r="17">
      <c r="A17" s="39" t="str"/>
      <c r="B17" s="117" t="n"/>
      <c r="C17" s="39" t="n"/>
      <c r="D17" s="39" t="n"/>
      <c r="E17" s="39" t="n"/>
      <c r="F17" s="39" t="n"/>
      <c r="G17" s="39" t="n"/>
      <c r="H17" s="39" t="n"/>
      <c r="I17" s="39" t="n"/>
      <c r="J17" s="117" t="n"/>
      <c r="K17" s="118">
        <f>IFERROR(D17/C17,0)</f>
        <v/>
      </c>
      <c r="L17" s="118">
        <f>IFERROR(E17/D17,0)</f>
        <v/>
      </c>
      <c r="M17" s="119">
        <f>IFERROR(B17/D17,0)</f>
        <v/>
      </c>
      <c r="N17" s="119">
        <f>IFERROR(B17/E17,0)</f>
        <v/>
      </c>
      <c r="O17" s="119">
        <f>IFERROR(B17/F17,0)</f>
        <v/>
      </c>
      <c r="P17" s="119">
        <f>IFERROR(B17/I17,0)</f>
        <v/>
      </c>
      <c r="Q17" s="118">
        <f>IFERROR((J17*'Параметры'!$B$6-B17)/B17,0)</f>
        <v/>
      </c>
    </row>
    <row r="18">
      <c r="A18" s="39" t="str"/>
      <c r="B18" s="117" t="n"/>
      <c r="C18" s="39" t="n"/>
      <c r="D18" s="39" t="n"/>
      <c r="E18" s="39" t="n"/>
      <c r="F18" s="39" t="n"/>
      <c r="G18" s="39" t="n"/>
      <c r="H18" s="39" t="n"/>
      <c r="I18" s="39" t="n"/>
      <c r="J18" s="117" t="n"/>
      <c r="K18" s="118">
        <f>IFERROR(D18/C18,0)</f>
        <v/>
      </c>
      <c r="L18" s="118">
        <f>IFERROR(E18/D18,0)</f>
        <v/>
      </c>
      <c r="M18" s="119">
        <f>IFERROR(B18/D18,0)</f>
        <v/>
      </c>
      <c r="N18" s="119">
        <f>IFERROR(B18/E18,0)</f>
        <v/>
      </c>
      <c r="O18" s="119">
        <f>IFERROR(B18/F18,0)</f>
        <v/>
      </c>
      <c r="P18" s="119">
        <f>IFERROR(B18/I18,0)</f>
        <v/>
      </c>
      <c r="Q18" s="118">
        <f>IFERROR((J18*'Параметры'!$B$6-B18)/B18,0)</f>
        <v/>
      </c>
    </row>
    <row r="19">
      <c r="A19" s="39" t="str"/>
      <c r="B19" s="117" t="n"/>
      <c r="C19" s="39" t="n"/>
      <c r="D19" s="39" t="n"/>
      <c r="E19" s="39" t="n"/>
      <c r="F19" s="39" t="n"/>
      <c r="G19" s="39" t="n"/>
      <c r="H19" s="39" t="n"/>
      <c r="I19" s="39" t="n"/>
      <c r="J19" s="117" t="n"/>
      <c r="K19" s="118">
        <f>IFERROR(D19/C19,0)</f>
        <v/>
      </c>
      <c r="L19" s="118">
        <f>IFERROR(E19/D19,0)</f>
        <v/>
      </c>
      <c r="M19" s="119">
        <f>IFERROR(B19/D19,0)</f>
        <v/>
      </c>
      <c r="N19" s="119">
        <f>IFERROR(B19/E19,0)</f>
        <v/>
      </c>
      <c r="O19" s="119">
        <f>IFERROR(B19/F19,0)</f>
        <v/>
      </c>
      <c r="P19" s="119">
        <f>IFERROR(B19/I19,0)</f>
        <v/>
      </c>
      <c r="Q19" s="118">
        <f>IFERROR((J19*'Параметры'!$B$6-B19)/B19,0)</f>
        <v/>
      </c>
    </row>
    <row r="20">
      <c r="A20" s="39" t="str"/>
      <c r="B20" s="117" t="n"/>
      <c r="C20" s="39" t="n"/>
      <c r="D20" s="39" t="n"/>
      <c r="E20" s="39" t="n"/>
      <c r="F20" s="39" t="n"/>
      <c r="G20" s="39" t="n"/>
      <c r="H20" s="39" t="n"/>
      <c r="I20" s="39" t="n"/>
      <c r="J20" s="117" t="n"/>
      <c r="K20" s="118">
        <f>IFERROR(D20/C20,0)</f>
        <v/>
      </c>
      <c r="L20" s="118">
        <f>IFERROR(E20/D20,0)</f>
        <v/>
      </c>
      <c r="M20" s="119">
        <f>IFERROR(B20/D20,0)</f>
        <v/>
      </c>
      <c r="N20" s="119">
        <f>IFERROR(B20/E20,0)</f>
        <v/>
      </c>
      <c r="O20" s="119">
        <f>IFERROR(B20/F20,0)</f>
        <v/>
      </c>
      <c r="P20" s="119">
        <f>IFERROR(B20/I20,0)</f>
        <v/>
      </c>
      <c r="Q20" s="118">
        <f>IFERROR((J20*'Параметры'!$B$6-B20)/B20,0)</f>
        <v/>
      </c>
    </row>
    <row r="21">
      <c r="A21" s="39" t="str"/>
      <c r="B21" s="117" t="n"/>
      <c r="C21" s="39" t="n"/>
      <c r="D21" s="39" t="n"/>
      <c r="E21" s="39" t="n"/>
      <c r="F21" s="39" t="n"/>
      <c r="G21" s="39" t="n"/>
      <c r="H21" s="39" t="n"/>
      <c r="I21" s="39" t="n"/>
      <c r="J21" s="117" t="n"/>
      <c r="K21" s="118">
        <f>IFERROR(D21/C21,0)</f>
        <v/>
      </c>
      <c r="L21" s="118">
        <f>IFERROR(E21/D21,0)</f>
        <v/>
      </c>
      <c r="M21" s="119">
        <f>IFERROR(B21/D21,0)</f>
        <v/>
      </c>
      <c r="N21" s="119">
        <f>IFERROR(B21/E21,0)</f>
        <v/>
      </c>
      <c r="O21" s="119">
        <f>IFERROR(B21/F21,0)</f>
        <v/>
      </c>
      <c r="P21" s="119">
        <f>IFERROR(B21/I21,0)</f>
        <v/>
      </c>
      <c r="Q21" s="118">
        <f>IFERROR((J21*'Параметры'!$B$6-B21)/B21,0)</f>
        <v/>
      </c>
    </row>
    <row r="22">
      <c r="A22" s="39" t="str"/>
      <c r="B22" s="117" t="n"/>
      <c r="C22" s="39" t="n"/>
      <c r="D22" s="39" t="n"/>
      <c r="E22" s="39" t="n"/>
      <c r="F22" s="39" t="n"/>
      <c r="G22" s="39" t="n"/>
      <c r="H22" s="39" t="n"/>
      <c r="I22" s="39" t="n"/>
      <c r="J22" s="117" t="n"/>
      <c r="K22" s="118">
        <f>IFERROR(D22/C22,0)</f>
        <v/>
      </c>
      <c r="L22" s="118">
        <f>IFERROR(E22/D22,0)</f>
        <v/>
      </c>
      <c r="M22" s="119">
        <f>IFERROR(B22/D22,0)</f>
        <v/>
      </c>
      <c r="N22" s="119">
        <f>IFERROR(B22/E22,0)</f>
        <v/>
      </c>
      <c r="O22" s="119">
        <f>IFERROR(B22/F22,0)</f>
        <v/>
      </c>
      <c r="P22" s="119">
        <f>IFERROR(B22/I22,0)</f>
        <v/>
      </c>
      <c r="Q22" s="118">
        <f>IFERROR((J22*'Параметры'!$B$6-B22)/B22,0)</f>
        <v/>
      </c>
    </row>
    <row r="23">
      <c r="A23" s="39" t="str"/>
      <c r="B23" s="117" t="n"/>
      <c r="C23" s="39" t="n"/>
      <c r="D23" s="39" t="n"/>
      <c r="E23" s="39" t="n"/>
      <c r="F23" s="39" t="n"/>
      <c r="G23" s="39" t="n"/>
      <c r="H23" s="39" t="n"/>
      <c r="I23" s="39" t="n"/>
      <c r="J23" s="117" t="n"/>
      <c r="K23" s="118">
        <f>IFERROR(D23/C23,0)</f>
        <v/>
      </c>
      <c r="L23" s="118">
        <f>IFERROR(E23/D23,0)</f>
        <v/>
      </c>
      <c r="M23" s="119">
        <f>IFERROR(B23/D23,0)</f>
        <v/>
      </c>
      <c r="N23" s="119">
        <f>IFERROR(B23/E23,0)</f>
        <v/>
      </c>
      <c r="O23" s="119">
        <f>IFERROR(B23/F23,0)</f>
        <v/>
      </c>
      <c r="P23" s="119">
        <f>IFERROR(B23/I23,0)</f>
        <v/>
      </c>
      <c r="Q23" s="118">
        <f>IFERROR((J23*'Параметры'!$B$6-B23)/B23,0)</f>
        <v/>
      </c>
    </row>
    <row r="24">
      <c r="A24" s="39" t="str"/>
      <c r="B24" s="117" t="n"/>
      <c r="C24" s="39" t="n"/>
      <c r="D24" s="39" t="n"/>
      <c r="E24" s="39" t="n"/>
      <c r="F24" s="39" t="n"/>
      <c r="G24" s="39" t="n"/>
      <c r="H24" s="39" t="n"/>
      <c r="I24" s="39" t="n"/>
      <c r="J24" s="117" t="n"/>
      <c r="K24" s="118">
        <f>IFERROR(D24/C24,0)</f>
        <v/>
      </c>
      <c r="L24" s="118">
        <f>IFERROR(E24/D24,0)</f>
        <v/>
      </c>
      <c r="M24" s="119">
        <f>IFERROR(B24/D24,0)</f>
        <v/>
      </c>
      <c r="N24" s="119">
        <f>IFERROR(B24/E24,0)</f>
        <v/>
      </c>
      <c r="O24" s="119">
        <f>IFERROR(B24/F24,0)</f>
        <v/>
      </c>
      <c r="P24" s="119">
        <f>IFERROR(B24/I24,0)</f>
        <v/>
      </c>
      <c r="Q24" s="118">
        <f>IFERROR((J24*'Параметры'!$B$6-B24)/B24,0)</f>
        <v/>
      </c>
    </row>
    <row r="25">
      <c r="A25" s="39" t="str"/>
      <c r="B25" s="117" t="n"/>
      <c r="C25" s="39" t="n"/>
      <c r="D25" s="39" t="n"/>
      <c r="E25" s="39" t="n"/>
      <c r="F25" s="39" t="n"/>
      <c r="G25" s="39" t="n"/>
      <c r="H25" s="39" t="n"/>
      <c r="I25" s="39" t="n"/>
      <c r="J25" s="117" t="n"/>
      <c r="K25" s="118">
        <f>IFERROR(D25/C25,0)</f>
        <v/>
      </c>
      <c r="L25" s="118">
        <f>IFERROR(E25/D25,0)</f>
        <v/>
      </c>
      <c r="M25" s="119">
        <f>IFERROR(B25/D25,0)</f>
        <v/>
      </c>
      <c r="N25" s="119">
        <f>IFERROR(B25/E25,0)</f>
        <v/>
      </c>
      <c r="O25" s="119">
        <f>IFERROR(B25/F25,0)</f>
        <v/>
      </c>
      <c r="P25" s="119">
        <f>IFERROR(B25/I25,0)</f>
        <v/>
      </c>
      <c r="Q25" s="118">
        <f>IFERROR((J25*'Параметры'!$B$6-B25)/B25,0)</f>
        <v/>
      </c>
    </row>
    <row r="27" ht="32" customHeight="1">
      <c r="A27" s="105" t="inlineStr">
        <is>
          <t>ИТОГО / ВЗВЕШЕННЫЕ МЕТРИКИ</t>
        </is>
      </c>
      <c r="B27" s="106" t="n"/>
      <c r="C27" s="106" t="n"/>
      <c r="D27" s="106" t="n"/>
      <c r="E27" s="106" t="n"/>
      <c r="F27" s="106" t="n"/>
      <c r="G27" s="106" t="n"/>
      <c r="H27" s="106" t="n"/>
      <c r="I27" s="107" t="n"/>
      <c r="J27" s="120">
        <f>SUM(J6:J25)</f>
        <v/>
      </c>
      <c r="K27" s="121">
        <f>IFERROR(SUM(D6:D25)/SUM(C6:C25),0)</f>
        <v/>
      </c>
      <c r="L27" s="121">
        <f>IFERROR(SUM(E6:E25)/SUM(D6:D25),0)</f>
        <v/>
      </c>
      <c r="M27" s="122">
        <f>IFERROR(SUM(B6:B25)/SUM(D6:D25),0)</f>
        <v/>
      </c>
      <c r="N27" s="122">
        <f>IFERROR(SUM(B6:B25)/SUM(E6:E25),0)</f>
        <v/>
      </c>
      <c r="O27" s="122">
        <f>IFERROR(SUM(B6:B25)/SUM(F6:F25),0)</f>
        <v/>
      </c>
      <c r="P27" s="122">
        <f>IFERROR(SUM(B6:B25)/SUM(I6:I25),0)</f>
        <v/>
      </c>
      <c r="Q27" s="123">
        <f>IFERROR((SUM(J6:J25)*'Параметры'!$B$6-SUM(B6:B25))/SUM(B6:B25),0)</f>
        <v/>
      </c>
    </row>
  </sheetData>
  <mergeCells count="3">
    <mergeCell ref="A3:Q3"/>
    <mergeCell ref="A27:I27"/>
    <mergeCell ref="A1:Q2"/>
  </mergeCells>
  <conditionalFormatting sqref="Q6:Q25">
    <cfRule type="cellIs" priority="1" operator="lessThan" dxfId="0">
      <formula>0</formula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79" t="n">
        <v>1</v>
      </c>
      <c r="B6" s="81" t="inlineStr">
        <is>
          <t>Этапы воронки не увеличиваются</t>
        </is>
      </c>
      <c r="C6" s="79" t="inlineStr">
        <is>
          <t>OK</t>
        </is>
      </c>
      <c r="D6" s="79">
        <f>IF(AND(SUM('Каналы'!F6:F25)&lt;=SUM('Каналы'!E6:E25),SUM('Каналы'!G6:G25)&lt;=SUM('Каналы'!F6:F25),SUM('Каналы'!H6:H25)&lt;=SUM('Каналы'!G6:G25),SUM('Каналы'!I6:I25)&lt;=SUM('Каналы'!H6:H25)),"OK","ПРОВЕРИТЬ")</f>
        <v/>
      </c>
      <c r="E6" s="81" t="inlineStr">
        <is>
          <t>Каналы!E6:I25</t>
        </is>
      </c>
    </row>
    <row r="7" ht="30" customHeight="1">
      <c r="A7" s="80" t="n">
        <v>2</v>
      </c>
      <c r="B7" s="82" t="inlineStr">
        <is>
          <t>Расходы неотрицательны</t>
        </is>
      </c>
      <c r="C7" s="80" t="inlineStr">
        <is>
          <t>OK</t>
        </is>
      </c>
      <c r="D7" s="80">
        <f>IF(COUNTIF('Каналы'!B6:B25,"&lt;0")=0,"OK","ПРОВЕРИТЬ")</f>
        <v/>
      </c>
      <c r="E7" s="82" t="inlineStr">
        <is>
          <t>Каналы!B6:B25</t>
        </is>
      </c>
    </row>
    <row r="8" ht="30" customHeight="1">
      <c r="A8" s="80" t="n">
        <v>3</v>
      </c>
      <c r="B8" s="82" t="inlineStr">
        <is>
          <t>Маржинальность в диапазоне 0–100%</t>
        </is>
      </c>
      <c r="C8" s="80" t="inlineStr">
        <is>
          <t>OK</t>
        </is>
      </c>
      <c r="D8" s="80">
        <f>IF(AND('Параметры'!B6&gt;=0,'Параметры'!B6&lt;=1),"OK","ПРОВЕРИТЬ")</f>
        <v/>
      </c>
      <c r="E8" s="82" t="inlineStr">
        <is>
          <t>Параметры!B6</t>
        </is>
      </c>
    </row>
    <row r="11" ht="32" customHeight="1">
      <c r="B11" s="105" t="inlineStr">
        <is>
          <t>MODEL STATUS</t>
        </is>
      </c>
      <c r="C11" s="107" t="n"/>
      <c r="D11" s="102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1" text="OK"/>
    <cfRule type="containsText" priority="2" operator="containsText" dxfId="1" text="PASS"/>
    <cfRule type="containsText" priority="3" operator="containsText" dxfId="0" text="ПРОВЕРИТЬ"/>
    <cfRule type="containsText" priority="4" operator="containsText" dxfId="0" text="FAIL"/>
  </conditionalFormatting>
  <conditionalFormatting sqref="D11">
    <cfRule type="containsText" priority="5" operator="containsText" dxfId="1" text="OK"/>
    <cfRule type="containsText" priority="6" operator="containsText" dxfId="1" text="PASS"/>
    <cfRule type="containsText" priority="7" operator="containsText" dxfId="0" text="ПРОВЕРИТЬ"/>
    <cfRule type="containsText" priority="8" operator="containsText" dxfId="0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Finspect_Отчёт_по_маркетингу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2026-07-29T09:39:16Z</dcterms:created>
  <dcterms:modified xmlns:dcterms="http://purl.org/dc/terms/" xmlns:xsi="http://www.w3.org/2001/XMLSchema-instance" xsi:type="dcterms:W3CDTF">2026-07-29T09:39:17Z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