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Инструкция" sheetId="1" state="visible" r:id="rId1"/>
    <sheet xmlns:r="http://schemas.openxmlformats.org/officeDocument/2006/relationships" name="План" sheetId="2" state="visible" r:id="rId2"/>
    <sheet xmlns:r="http://schemas.openxmlformats.org/officeDocument/2006/relationships" name="Факт" sheetId="3" state="visible" r:id="rId3"/>
    <sheet xmlns:r="http://schemas.openxmlformats.org/officeDocument/2006/relationships" name="План-факт" sheetId="4" state="visible" r:id="rId4"/>
    <sheet xmlns:r="http://schemas.openxmlformats.org/officeDocument/2006/relationships" name="Контроль" sheetId="5" state="visible" r:id="rId5"/>
  </sheets>
  <definedNames/>
</workbook>
</file>

<file path=xl/styles.xml><?xml version="1.0" encoding="utf-8"?>
<styleSheet xmlns="http://schemas.openxmlformats.org/spreadsheetml/2006/main">
  <numFmts count="2">
    <numFmt numFmtId="164" formatCode="#,##0 &quot;₽&quot;"/>
    <numFmt numFmtId="165" formatCode="0.0%"/>
  </numFmts>
  <fonts count="13">
    <font>
      <name val="Carlito"/>
      <sz val="11"/>
    </font>
    <font>
      <name val="Arial"/>
      <b val="1"/>
      <color rgb="FFF5F0E8"/>
      <sz val="18"/>
    </font>
    <font>
      <name val="Arial"/>
      <i val="1"/>
      <color rgb="FF9D2B2B"/>
      <sz val="10"/>
    </font>
    <font>
      <name val="Arial"/>
      <b val="1"/>
      <color rgb="FF0B0A09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b val="1"/>
      <color rgb="FF5A8F4A"/>
      <sz val="10"/>
    </font>
    <font>
      <name val="Arial"/>
      <i val="1"/>
      <color rgb="FFA79E92"/>
      <sz val="9"/>
    </font>
    <font>
      <name val="Arial"/>
      <b val="1"/>
      <color rgb="FFF5F0E8"/>
      <sz val="10"/>
    </font>
    <font>
      <name val="Arial"/>
      <b val="1"/>
      <color rgb="FF9D2B2B"/>
      <sz val="14"/>
    </font>
    <font>
      <name val="Arial"/>
      <b val="1"/>
      <color rgb="FF9D2B2B"/>
      <sz val="10"/>
    </font>
    <font>
      <name val="Arial"/>
      <color rgb="FF008000"/>
      <sz val="10"/>
    </font>
  </fonts>
  <fills count="8">
    <fill>
      <patternFill/>
    </fill>
    <fill>
      <patternFill patternType="gray125"/>
    </fill>
    <fill>
      <patternFill patternType="solid">
        <fgColor rgb="FF0B0A09"/>
      </patternFill>
    </fill>
    <fill>
      <patternFill patternType="solid">
        <fgColor rgb="FFF5F0E8"/>
      </patternFill>
    </fill>
    <fill>
      <patternFill patternType="solid">
        <fgColor rgb="FFEEE9E1"/>
      </patternFill>
    </fill>
    <fill>
      <patternFill patternType="solid">
        <fgColor rgb="FF9D2B2B"/>
      </patternFill>
    </fill>
    <fill>
      <patternFill patternType="solid">
        <fgColor rgb="FFFFF4CC"/>
      </patternFill>
    </fill>
    <fill>
      <patternFill patternType="solid">
        <fgColor rgb="FFEAF3E7"/>
      </patternFill>
    </fill>
  </fills>
  <borders count="22">
    <border/>
    <border>
      <left style="thin">
        <color rgb="FFD8CFC3"/>
      </left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top style="thin">
        <color rgb="FF9D2B2B"/>
      </top>
      <bottom style="thin">
        <color rgb="FF9D2B2B"/>
      </bottom>
    </border>
    <border>
      <top style="thin">
        <color rgb="FF9D2B2B"/>
      </top>
      <bottom style="thin">
        <color rgb="FF9D2B2B"/>
      </bottom>
    </border>
    <border>
      <right style="thin">
        <color rgb="FF9D2B2B"/>
      </right>
      <top style="thin">
        <color rgb="FF9D2B2B"/>
      </top>
      <bottom style="thin">
        <color rgb="FF9D2B2B"/>
      </bottom>
    </border>
    <border>
      <left style="thin">
        <color rgb="FFD8CFC3"/>
      </left>
      <top style="thin">
        <color rgb="FFD8CFC3"/>
      </top>
    </border>
    <border>
      <top style="thin">
        <color rgb="FFD8CFC3"/>
      </top>
    </border>
    <border>
      <right style="thin">
        <color rgb="FFD8CFC3"/>
      </right>
      <top style="thin">
        <color rgb="FFD8CFC3"/>
      </top>
    </border>
    <border>
      <left style="thin">
        <color rgb="FFD8CFC3"/>
      </left>
    </border>
    <border>
      <right style="thin">
        <color rgb="FFD8CFC3"/>
      </right>
    </border>
    <border>
      <left style="thin">
        <color rgb="FFD8CFC3"/>
      </left>
      <bottom style="thin">
        <color rgb="FFD8CFC3"/>
      </bottom>
    </border>
    <border>
      <bottom style="thin">
        <color rgb="FFD8CFC3"/>
      </bottom>
    </border>
    <border>
      <right style="thin">
        <color rgb="FFD8CFC3"/>
      </right>
      <bottom style="thin">
        <color rgb="FFD8CFC3"/>
      </bottom>
    </border>
    <border>
      <left style="medium">
        <color rgb="FF9D2B2B"/>
      </left>
      <right style="medium">
        <color rgb="FF9D2B2B"/>
      </right>
      <top style="medium">
        <color rgb="FF9D2B2B"/>
      </top>
    </border>
    <border>
      <left style="medium">
        <color rgb="FF9D2B2B"/>
      </left>
      <right style="medium">
        <color rgb="FF9D2B2B"/>
      </right>
    </border>
    <border>
      <left style="medium">
        <color rgb="FF9D2B2B"/>
      </left>
      <right style="medium">
        <color rgb="FF9D2B2B"/>
      </right>
      <bottom style="medium">
        <color rgb="FF9D2B2B"/>
      </bottom>
    </border>
    <border>
      <left style="medium">
        <color rgb="FF9D2B2B"/>
      </left>
      <right style="medium">
        <color rgb="FF9D2B2B"/>
      </right>
      <top style="medium">
        <color rgb="FF9D2B2B"/>
      </top>
      <bottom style="medium">
        <color rgb="FF9D2B2B"/>
      </bottom>
    </border>
    <border>
      <top style="thin">
        <color rgb="FFD8CFC3"/>
      </top>
      <bottom style="thin">
        <color rgb="FFD8CFC3"/>
      </bottom>
    </border>
    <border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right style="thin">
        <color rgb="FF9D2B2B"/>
      </right>
      <top style="thin">
        <color rgb="FF9D2B2B"/>
      </top>
      <bottom style="thin">
        <color rgb="FF9D2B2B"/>
      </bottom>
    </border>
    <border>
      <top style="thin">
        <color rgb="FF9D2B2B"/>
      </top>
    </border>
    <border>
      <right style="thin">
        <color rgb="FF9D2B2B"/>
      </right>
      <top style="thin">
        <color rgb="FF9D2B2B"/>
      </top>
    </border>
  </borders>
  <cellStyleXfs count="1">
    <xf numFmtId="0" fontId="0" fillId="0" borderId="0"/>
  </cellStyleXfs>
  <cellXfs count="13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top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top" wrapText="1"/>
    </xf>
    <xf numFmtId="0" fontId="0" fillId="5" borderId="0" pivotButton="0" quotePrefix="0" xfId="0"/>
    <xf numFmtId="0" fontId="5" fillId="5" borderId="0" pivotButton="0" quotePrefix="0" xfId="0"/>
    <xf numFmtId="0" fontId="5" fillId="5" borderId="2" pivotButton="0" quotePrefix="0" xfId="0"/>
    <xf numFmtId="0" fontId="5" fillId="5" borderId="3" pivotButton="0" quotePrefix="0" xfId="0"/>
    <xf numFmtId="0" fontId="5" fillId="5" borderId="4" pivotButton="0" quotePrefix="0" xfId="0"/>
    <xf numFmtId="0" fontId="5" fillId="5" borderId="2" applyAlignment="1" pivotButton="0" quotePrefix="0" xfId="0">
      <alignment wrapText="1"/>
    </xf>
    <xf numFmtId="0" fontId="5" fillId="5" borderId="3" applyAlignment="1" pivotButton="0" quotePrefix="0" xfId="0">
      <alignment wrapText="1"/>
    </xf>
    <xf numFmtId="0" fontId="5" fillId="5" borderId="4" applyAlignment="1" pivotButton="0" quotePrefix="0" xfId="0">
      <alignment wrapText="1"/>
    </xf>
    <xf numFmtId="0" fontId="5" fillId="5" borderId="2" applyAlignment="1" pivotButton="0" quotePrefix="0" xfId="0">
      <alignment horizontal="left" wrapText="1"/>
    </xf>
    <xf numFmtId="0" fontId="5" fillId="5" borderId="3" applyAlignment="1" pivotButton="0" quotePrefix="0" xfId="0">
      <alignment horizontal="left" wrapText="1"/>
    </xf>
    <xf numFmtId="0" fontId="5" fillId="5" borderId="4" applyAlignment="1" pivotButton="0" quotePrefix="0" xfId="0">
      <alignment horizontal="left" wrapText="1"/>
    </xf>
    <xf numFmtId="0" fontId="5" fillId="5" borderId="2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left" vertical="center" wrapText="1"/>
    </xf>
    <xf numFmtId="0" fontId="5" fillId="5" borderId="4" applyAlignment="1" pivotButton="0" quotePrefix="0" xfId="0">
      <alignment horizontal="left" vertical="center" wrapText="1"/>
    </xf>
    <xf numFmtId="0" fontId="5" fillId="5" borderId="1" pivotButton="0" quotePrefix="0" xfId="0"/>
    <xf numFmtId="0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0" fillId="6" borderId="0" pivotButton="0" quotePrefix="0" xfId="0"/>
    <xf numFmtId="0" fontId="6" fillId="6" borderId="0" pivotButton="0" quotePrefix="0" xfId="0"/>
    <xf numFmtId="0" fontId="6" fillId="6" borderId="1" pivotButton="0" quotePrefix="0" xfId="0"/>
    <xf numFmtId="0" fontId="6" fillId="6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7" borderId="0" pivotButton="0" quotePrefix="0" xfId="0"/>
    <xf numFmtId="0" fontId="7" fillId="7" borderId="0" pivotButton="0" quotePrefix="0" xfId="0"/>
    <xf numFmtId="0" fontId="7" fillId="7" borderId="1" pivotButton="0" quotePrefix="0" xfId="0"/>
    <xf numFmtId="0" fontId="8" fillId="3" borderId="0" pivotButton="0" quotePrefix="0" xfId="0"/>
    <xf numFmtId="0" fontId="8" fillId="3" borderId="5" pivotButton="0" quotePrefix="0" xfId="0"/>
    <xf numFmtId="0" fontId="8" fillId="3" borderId="6" pivotButton="0" quotePrefix="0" xfId="0"/>
    <xf numFmtId="0" fontId="8" fillId="3" borderId="7" pivotButton="0" quotePrefix="0" xfId="0"/>
    <xf numFmtId="0" fontId="8" fillId="3" borderId="8" pivotButton="0" quotePrefix="0" xfId="0"/>
    <xf numFmtId="0" fontId="8" fillId="3" borderId="9" pivotButton="0" quotePrefix="0" xfId="0"/>
    <xf numFmtId="0" fontId="8" fillId="3" borderId="10" pivotButton="0" quotePrefix="0" xfId="0"/>
    <xf numFmtId="0" fontId="8" fillId="3" borderId="11" pivotButton="0" quotePrefix="0" xfId="0"/>
    <xf numFmtId="0" fontId="8" fillId="3" borderId="12" pivotButton="0" quotePrefix="0" xfId="0"/>
    <xf numFmtId="0" fontId="8" fillId="3" borderId="5" applyAlignment="1" pivotButton="0" quotePrefix="0" xfId="0">
      <alignment wrapText="1"/>
    </xf>
    <xf numFmtId="0" fontId="8" fillId="3" borderId="6" applyAlignment="1" pivotButton="0" quotePrefix="0" xfId="0">
      <alignment wrapText="1"/>
    </xf>
    <xf numFmtId="0" fontId="8" fillId="3" borderId="7" applyAlignment="1" pivotButton="0" quotePrefix="0" xfId="0">
      <alignment wrapText="1"/>
    </xf>
    <xf numFmtId="0" fontId="8" fillId="3" borderId="8" applyAlignment="1" pivotButton="0" quotePrefix="0" xfId="0">
      <alignment wrapText="1"/>
    </xf>
    <xf numFmtId="0" fontId="8" fillId="3" borderId="0" applyAlignment="1" pivotButton="0" quotePrefix="0" xfId="0">
      <alignment wrapText="1"/>
    </xf>
    <xf numFmtId="0" fontId="8" fillId="3" borderId="9" applyAlignment="1" pivotButton="0" quotePrefix="0" xfId="0">
      <alignment wrapText="1"/>
    </xf>
    <xf numFmtId="0" fontId="8" fillId="3" borderId="10" applyAlignment="1" pivotButton="0" quotePrefix="0" xfId="0">
      <alignment wrapText="1"/>
    </xf>
    <xf numFmtId="0" fontId="8" fillId="3" borderId="11" applyAlignment="1" pivotButton="0" quotePrefix="0" xfId="0">
      <alignment wrapText="1"/>
    </xf>
    <xf numFmtId="0" fontId="8" fillId="3" borderId="12" applyAlignment="1" pivotButton="0" quotePrefix="0" xfId="0">
      <alignment wrapText="1"/>
    </xf>
    <xf numFmtId="0" fontId="8" fillId="3" borderId="5" applyAlignment="1" pivotButton="0" quotePrefix="0" xfId="0">
      <alignment vertical="center" wrapText="1"/>
    </xf>
    <xf numFmtId="0" fontId="8" fillId="3" borderId="6" applyAlignment="1" pivotButton="0" quotePrefix="0" xfId="0">
      <alignment vertical="center" wrapText="1"/>
    </xf>
    <xf numFmtId="0" fontId="8" fillId="3" borderId="7" applyAlignment="1" pivotButton="0" quotePrefix="0" xfId="0">
      <alignment vertical="center" wrapText="1"/>
    </xf>
    <xf numFmtId="0" fontId="8" fillId="3" borderId="8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8" fillId="3" borderId="9" applyAlignment="1" pivotButton="0" quotePrefix="0" xfId="0">
      <alignment vertical="center" wrapText="1"/>
    </xf>
    <xf numFmtId="0" fontId="8" fillId="3" borderId="10" applyAlignment="1" pivotButton="0" quotePrefix="0" xfId="0">
      <alignment vertical="center" wrapText="1"/>
    </xf>
    <xf numFmtId="0" fontId="8" fillId="3" borderId="11" applyAlignment="1" pivotButton="0" quotePrefix="0" xfId="0">
      <alignment vertical="center" wrapText="1"/>
    </xf>
    <xf numFmtId="0" fontId="8" fillId="3" borderId="12" applyAlignment="1" pivotButton="0" quotePrefix="0" xfId="0">
      <alignment vertical="center" wrapText="1"/>
    </xf>
    <xf numFmtId="0" fontId="9" fillId="2" borderId="0" pivotButton="0" quotePrefix="0" xfId="0"/>
    <xf numFmtId="0" fontId="9" fillId="2" borderId="1" pivotButton="0" quotePrefix="0" xfId="0"/>
    <xf numFmtId="0" fontId="9" fillId="2" borderId="1" applyAlignment="1" pivotButton="0" quotePrefix="0" xfId="0">
      <alignment wrapText="1"/>
    </xf>
    <xf numFmtId="0" fontId="9" fillId="2" borderId="1" applyAlignment="1" pivotButton="0" quotePrefix="0" xfId="0">
      <alignment horizontal="center" wrapText="1"/>
    </xf>
    <xf numFmtId="0" fontId="9" fillId="2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10" fillId="3" borderId="0" pivotButton="0" quotePrefix="0" xfId="0"/>
    <xf numFmtId="0" fontId="10" fillId="3" borderId="13" pivotButton="0" quotePrefix="0" xfId="0"/>
    <xf numFmtId="0" fontId="10" fillId="3" borderId="14" pivotButton="0" quotePrefix="0" xfId="0"/>
    <xf numFmtId="0" fontId="10" fillId="3" borderId="15" pivotButton="0" quotePrefix="0" xfId="0"/>
    <xf numFmtId="0" fontId="10" fillId="3" borderId="13" applyAlignment="1" pivotButton="0" quotePrefix="0" xfId="0">
      <alignment horizontal="center"/>
    </xf>
    <xf numFmtId="0" fontId="10" fillId="3" borderId="14" applyAlignment="1" pivotButton="0" quotePrefix="0" xfId="0">
      <alignment horizontal="center"/>
    </xf>
    <xf numFmtId="0" fontId="10" fillId="3" borderId="15" applyAlignment="1" pivotButton="0" quotePrefix="0" xfId="0">
      <alignment horizontal="center"/>
    </xf>
    <xf numFmtId="0" fontId="10" fillId="3" borderId="13" applyAlignment="1" pivotButton="0" quotePrefix="0" xfId="0">
      <alignment horizontal="center" vertical="center"/>
    </xf>
    <xf numFmtId="0" fontId="10" fillId="3" borderId="14" applyAlignment="1" pivotButton="0" quotePrefix="0" xfId="0">
      <alignment horizontal="center" vertical="center"/>
    </xf>
    <xf numFmtId="0" fontId="10" fillId="3" borderId="15" applyAlignment="1" pivotButton="0" quotePrefix="0" xfId="0">
      <alignment horizontal="center" vertical="center"/>
    </xf>
    <xf numFmtId="164" fontId="10" fillId="3" borderId="13" applyAlignment="1" pivotButton="0" quotePrefix="0" xfId="0">
      <alignment horizontal="center" vertical="center"/>
    </xf>
    <xf numFmtId="164" fontId="10" fillId="3" borderId="14" applyAlignment="1" pivotButton="0" quotePrefix="0" xfId="0">
      <alignment horizontal="center" vertical="center"/>
    </xf>
    <xf numFmtId="164" fontId="10" fillId="3" borderId="15" applyAlignment="1" pivotButton="0" quotePrefix="0" xfId="0">
      <alignment horizontal="center" vertical="center"/>
    </xf>
    <xf numFmtId="164" fontId="4" fillId="3" borderId="1" applyAlignment="1" pivotButton="0" quotePrefix="0" xfId="0">
      <alignment vertical="center"/>
    </xf>
    <xf numFmtId="0" fontId="11" fillId="3" borderId="0" pivotButton="0" quotePrefix="0" xfId="0"/>
    <xf numFmtId="164" fontId="11" fillId="3" borderId="1" applyAlignment="1" pivotButton="0" quotePrefix="0" xfId="0">
      <alignment vertical="center"/>
    </xf>
    <xf numFmtId="164" fontId="11" fillId="3" borderId="15" applyAlignment="1" pivotButton="0" quotePrefix="0" xfId="0">
      <alignment horizontal="center" vertical="center"/>
    </xf>
    <xf numFmtId="0" fontId="11" fillId="3" borderId="16" pivotButton="0" quotePrefix="0" xfId="0"/>
    <xf numFmtId="164" fontId="11" fillId="3" borderId="16" applyAlignment="1" pivotButton="0" quotePrefix="0" xfId="0">
      <alignment vertical="center"/>
    </xf>
    <xf numFmtId="164" fontId="11" fillId="3" borderId="16" applyAlignment="1" pivotButton="0" quotePrefix="0" xfId="0">
      <alignment horizontal="center" vertical="center"/>
    </xf>
    <xf numFmtId="0" fontId="4" fillId="0" borderId="11" pivotButton="0" quotePrefix="0" xfId="0"/>
    <xf numFmtId="0" fontId="4" fillId="0" borderId="17" pivotButton="0" quotePrefix="0" xfId="0"/>
    <xf numFmtId="0" fontId="4" fillId="0" borderId="11" applyAlignment="1" pivotButton="0" quotePrefix="0" xfId="0">
      <alignment vertical="center"/>
    </xf>
    <xf numFmtId="0" fontId="4" fillId="0" borderId="17" applyAlignment="1" pivotButton="0" quotePrefix="0" xfId="0">
      <alignment vertical="center"/>
    </xf>
    <xf numFmtId="0" fontId="12" fillId="0" borderId="0" pivotButton="0" quotePrefix="0" xfId="0"/>
    <xf numFmtId="0" fontId="12" fillId="0" borderId="1" pivotButton="0" quotePrefix="0" xfId="0"/>
    <xf numFmtId="0" fontId="12" fillId="0" borderId="1" applyAlignment="1" pivotButton="0" quotePrefix="0" xfId="0">
      <alignment vertical="center"/>
    </xf>
    <xf numFmtId="164" fontId="12" fillId="0" borderId="1" applyAlignment="1" pivotButton="0" quotePrefix="0" xfId="0">
      <alignment vertical="center"/>
    </xf>
    <xf numFmtId="165" fontId="12" fillId="0" borderId="1" applyAlignment="1" pivotButton="0" quotePrefix="0" xfId="0">
      <alignment vertical="center"/>
    </xf>
    <xf numFmtId="0" fontId="4" fillId="0" borderId="11" applyAlignment="1" pivotButton="0" quotePrefix="0" xfId="0">
      <alignment vertical="center" wrapText="1"/>
    </xf>
    <xf numFmtId="0" fontId="4" fillId="0" borderId="17" applyAlignment="1" pivotButton="0" quotePrefix="0" xfId="0">
      <alignment vertical="center" wrapText="1"/>
    </xf>
    <xf numFmtId="0" fontId="10" fillId="3" borderId="16" pivotButton="0" quotePrefix="0" xfId="0"/>
    <xf numFmtId="0" fontId="10" fillId="3" borderId="16" applyAlignment="1" pivotButton="0" quotePrefix="0" xfId="0">
      <alignment horizontal="center"/>
    </xf>
    <xf numFmtId="0" fontId="10" fillId="3" borderId="16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8" pivotButton="0" quotePrefix="0" xfId="0"/>
    <xf numFmtId="0" fontId="5" fillId="5" borderId="19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8" fillId="3" borderId="1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6" fillId="6" borderId="1" applyAlignment="1" pivotButton="0" quotePrefix="0" xfId="0">
      <alignment vertical="center"/>
    </xf>
    <xf numFmtId="164" fontId="10" fillId="3" borderId="13" applyAlignment="1" pivotButton="0" quotePrefix="0" xfId="0">
      <alignment horizontal="center" vertical="center"/>
    </xf>
    <xf numFmtId="164" fontId="10" fillId="3" borderId="14" applyAlignment="1" pivotButton="0" quotePrefix="0" xfId="0">
      <alignment horizontal="center" vertical="center"/>
    </xf>
    <xf numFmtId="164" fontId="11" fillId="3" borderId="16" applyAlignment="1" pivotButton="0" quotePrefix="0" xfId="0">
      <alignment vertical="center"/>
    </xf>
    <xf numFmtId="164" fontId="11" fillId="3" borderId="16" applyAlignment="1" pivotButton="0" quotePrefix="0" xfId="0">
      <alignment horizontal="center" vertical="center"/>
    </xf>
    <xf numFmtId="164" fontId="12" fillId="0" borderId="1" applyAlignment="1" pivotButton="0" quotePrefix="0" xfId="0">
      <alignment vertical="center"/>
    </xf>
    <xf numFmtId="165" fontId="12" fillId="0" borderId="1" applyAlignment="1" pivotButton="0" quotePrefix="0" xfId="0">
      <alignment vertical="center"/>
    </xf>
  </cellXfs>
  <cellStyles count="1">
    <cellStyle name="Normal" xfId="0"/>
  </cellStyles>
  <dxfs count="9"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План и факт за год, ₽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v>План, ₽</v>
          </tx>
          <spPr>
            <a:ln xmlns:a="http://schemas.openxmlformats.org/drawingml/2006/main">
              <a:prstDash val="solid"/>
            </a:ln>
          </spPr>
          <cat>
            <strRef>
              <f>'План-факт'!$A$6:$A$11</f>
              <strCache>
                <ptCount val="0"/>
              </strCache>
            </strRef>
          </cat>
          <val>
            <numRef>
              <f>'План-факт'!$B$6:$B$11</f>
              <numCache>
                <formatCode>#,##0 "₽"</formatCode>
                <ptCount val="0"/>
              </numCache>
            </numRef>
          </val>
        </ser>
        <ser>
          <idx val="1"/>
          <order val="1"/>
          <tx>
            <v>Факт, ₽</v>
          </tx>
          <spPr>
            <a:ln xmlns:a="http://schemas.openxmlformats.org/drawingml/2006/main">
              <a:prstDash val="solid"/>
            </a:ln>
          </spPr>
          <cat>
            <strRef>
              <f>'План-факт'!$A$6:$A$11</f>
              <strCache>
                <ptCount val="0"/>
              </strCache>
            </strRef>
          </cat>
          <val>
            <numRef>
              <f>'План-факт'!$C$6:$C$11</f>
              <numCache>
                <formatCode>#,##0 "₽"</formatCode>
                <ptCount val="0"/>
              </numCache>
            </numRef>
          </val>
        </ser>
        <gapWidth val="150"/>
        <axId val="48650112"/>
        <axId val="48672768"/>
      </barChart>
      <catAx>
        <axId val="48650112"/>
        <scaling>
          <orientation val="minMax"/>
        </scaling>
        <delete val="0"/>
        <axPos val="b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General" sourceLinked="0"/>
        <majorTickMark val="none"/>
        <minorTickMark val="none"/>
        <tickLblPos val="nextTo"/>
        <crossAx val="48672768"/>
        <lblAlgn val="ctr"/>
        <lblOffset val="100"/>
        <noMultiLvlLbl val="0"/>
      </catAx>
      <valAx>
        <axId val="48672768"/>
        <scaling>
          <orientation val="minMax"/>
        </scaling>
        <delete val="0"/>
        <axPos val="l"/>
        <majorGridlines>
          <spPr>
            <a:ln xmlns:a="http://schemas.openxmlformats.org/drawingml/2006/main" w="9525">
              <a:solidFill>
                <a:srgbClr val="CCCCCC"/>
              </a:solidFill>
              <a:prstDash val="dash"/>
            </a:ln>
          </spPr>
        </majorGridlines>
        <numFmt formatCode="#,##0" sourceLinked="0"/>
        <majorTickMark val="none"/>
        <minorTickMark val="none"/>
        <crossAx val="48650112"/>
        <crossBetween val="between"/>
      </valAx>
    </plotArea>
    <plotVisOnly val="1"/>
    <dispBlanksAs val="gap"/>
  </chart>
  <spPr>
    <a:ln xmlns:a="http://schemas.openxmlformats.org/drawingml/2006/main" w="9525">
      <a:solidFill>
        <a:srgbClr val="D9D9D9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666750" cy="666750"/>
    <pic>
      <nvPicPr>
        <cNvPr id="1" name="194427bb-52ae-4f78-8a78-39848884ddbd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>
    <from>
      <col>0</col>
      <colOff>0</colOff>
      <row>13</row>
      <rowOff>0</rowOff>
    </from>
    <to>
      <col>6</col>
      <colOff>0</colOff>
      <row>30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8" customWidth="1" min="4" max="4"/>
    <col width="18" customWidth="1" min="5" max="5"/>
    <col width="28" customWidth="1" min="6" max="6"/>
    <col width="14" customWidth="1" min="7" max="7"/>
    <col width="14" customWidth="1" min="8" max="8"/>
  </cols>
  <sheetData>
    <row r="1" ht="28" customHeight="1">
      <c r="A1" s="5" t="inlineStr">
        <is>
          <t>FINSPECT • План доходов и расходов</t>
        </is>
      </c>
    </row>
    <row r="2" ht="28" customHeight="1"/>
    <row r="3" ht="30" customHeight="1">
      <c r="A3" s="9" t="inlineStr">
        <is>
          <t>Рабочий инструмент для собственника и финансовой команды</t>
        </is>
      </c>
    </row>
    <row r="5">
      <c r="A5" s="13" t="inlineStr">
        <is>
          <t>Назначение</t>
        </is>
      </c>
      <c r="B5" s="17" t="inlineStr">
        <is>
          <t>Сопоставляет план и факт по ключевым статьям и показывает отклонение в рублях и процентах.</t>
        </is>
      </c>
      <c r="C5" s="112" t="n"/>
      <c r="D5" s="112" t="n"/>
      <c r="E5" s="112" t="n"/>
      <c r="F5" s="113" t="n"/>
    </row>
    <row r="6">
      <c r="A6" s="13" t="inlineStr">
        <is>
          <t>Что вводить</t>
        </is>
      </c>
      <c r="B6" s="17" t="inlineStr">
        <is>
          <t>План и факт выручки, себестоимости и операционных расходов по месяцам.</t>
        </is>
      </c>
      <c r="C6" s="112" t="n"/>
      <c r="D6" s="112" t="n"/>
      <c r="E6" s="112" t="n"/>
      <c r="F6" s="113" t="n"/>
    </row>
    <row r="7">
      <c r="A7" s="13" t="inlineStr">
        <is>
          <t>Что получите</t>
        </is>
      </c>
      <c r="B7" s="17" t="inlineStr">
        <is>
          <t>План-факт по прибыли, годовое отклонение и точки для управленческого разбора.</t>
        </is>
      </c>
      <c r="C7" s="112" t="n"/>
      <c r="D7" s="112" t="n"/>
      <c r="E7" s="112" t="n"/>
      <c r="F7" s="113" t="n"/>
    </row>
    <row r="8">
      <c r="A8" s="13" t="inlineStr">
        <is>
          <t>Периодичность</t>
        </is>
      </c>
      <c r="B8" s="17" t="inlineStr">
        <is>
          <t>Ежемесячно в рамках план-факт встречи.</t>
        </is>
      </c>
      <c r="C8" s="112" t="n"/>
      <c r="D8" s="112" t="n"/>
      <c r="E8" s="112" t="n"/>
      <c r="F8" s="113" t="n"/>
    </row>
    <row r="9">
      <c r="A9" s="13" t="inlineStr">
        <is>
          <t>Версия</t>
        </is>
      </c>
      <c r="B9" s="17" t="inlineStr">
        <is>
          <t>1.0 • 2026-07-29</t>
        </is>
      </c>
      <c r="C9" s="112" t="n"/>
      <c r="D9" s="112" t="n"/>
      <c r="E9" s="112" t="n"/>
      <c r="F9" s="113" t="n"/>
    </row>
    <row r="11" ht="24" customHeight="1">
      <c r="A11" s="114" t="inlineStr">
        <is>
          <t>Порядок работы</t>
        </is>
      </c>
      <c r="B11" s="115" t="n"/>
      <c r="C11" s="115" t="n"/>
      <c r="D11" s="115" t="n"/>
      <c r="E11" s="115" t="n"/>
      <c r="F11" s="116" t="n"/>
    </row>
    <row r="12">
      <c r="A12" s="34" t="inlineStr">
        <is>
          <t>1</t>
        </is>
      </c>
      <c r="B12" s="35" t="inlineStr">
        <is>
          <t>Замените демонстрационные значения в жёлтых ячейках с синим шрифтом.</t>
        </is>
      </c>
      <c r="C12" s="112" t="n"/>
      <c r="D12" s="112" t="n"/>
      <c r="E12" s="112" t="n"/>
      <c r="F12" s="113" t="n"/>
    </row>
    <row r="13">
      <c r="A13" s="34" t="inlineStr">
        <is>
          <t>2</t>
        </is>
      </c>
      <c r="B13" s="35" t="inlineStr">
        <is>
          <t>Не вводите данные в расчётные ячейки: они содержат формулы.</t>
        </is>
      </c>
      <c r="C13" s="112" t="n"/>
      <c r="D13" s="112" t="n"/>
      <c r="E13" s="112" t="n"/>
      <c r="F13" s="113" t="n"/>
    </row>
    <row r="14">
      <c r="A14" s="34" t="inlineStr">
        <is>
          <t>3</t>
        </is>
      </c>
      <c r="B14" s="35" t="inlineStr">
        <is>
          <t>Проверьте лист «Контроль» и устраните строки со статусом «ПРОВЕРИТЬ».</t>
        </is>
      </c>
      <c r="C14" s="112" t="n"/>
      <c r="D14" s="112" t="n"/>
      <c r="E14" s="112" t="n"/>
      <c r="F14" s="113" t="n"/>
    </row>
    <row r="15">
      <c r="A15" s="34" t="inlineStr">
        <is>
          <t>4</t>
        </is>
      </c>
      <c r="B15" s="35" t="inlineStr">
        <is>
          <t>Зафиксируйте период, источник и ответственного до передачи файла в работу.</t>
        </is>
      </c>
      <c r="C15" s="112" t="n"/>
      <c r="D15" s="112" t="n"/>
      <c r="E15" s="112" t="n"/>
      <c r="F15" s="113" t="n"/>
    </row>
    <row r="17" ht="24" customHeight="1">
      <c r="A17" s="114" t="inlineStr">
        <is>
          <t>Легенда</t>
        </is>
      </c>
      <c r="B17" s="115" t="n"/>
      <c r="C17" s="115" t="n"/>
      <c r="D17" s="115" t="n"/>
      <c r="E17" s="115" t="n"/>
      <c r="F17" s="116" t="n"/>
    </row>
    <row r="18">
      <c r="A18" s="39" t="inlineStr">
        <is>
          <t>Ввод</t>
        </is>
      </c>
      <c r="B18" s="16" t="inlineStr">
        <is>
          <t>Жёлтая заливка + синий шрифт</t>
        </is>
      </c>
      <c r="C18" s="112" t="n"/>
      <c r="D18" s="112" t="n"/>
      <c r="E18" s="112" t="n"/>
      <c r="F18" s="113" t="n"/>
    </row>
    <row r="19">
      <c r="A19" s="40" t="inlineStr">
        <is>
          <t>Расчёт</t>
        </is>
      </c>
      <c r="B19" s="16" t="inlineStr">
        <is>
          <t>Формулы, защищённая логика</t>
        </is>
      </c>
      <c r="C19" s="112" t="n"/>
      <c r="D19" s="112" t="n"/>
      <c r="E19" s="112" t="n"/>
      <c r="F19" s="113" t="n"/>
    </row>
    <row r="20">
      <c r="A20" s="43" t="inlineStr">
        <is>
          <t>Контроль</t>
        </is>
      </c>
      <c r="B20" s="16" t="inlineStr">
        <is>
          <t>Зелёный — проверка пройдена; бордовый — требуется действие</t>
        </is>
      </c>
      <c r="C20" s="112" t="n"/>
      <c r="D20" s="112" t="n"/>
      <c r="E20" s="112" t="n"/>
      <c r="F20" s="113" t="n"/>
    </row>
    <row r="22">
      <c r="A22" s="117" t="inlineStr">
        <is>
          <t>Шаблон для управленческих расчётов. Не является бухгалтерской отчётностью, аудиторским заключением или налоговой консультацией.
© Finspect • finspect.ru</t>
        </is>
      </c>
      <c r="B22" s="118" t="n"/>
      <c r="C22" s="118" t="n"/>
      <c r="D22" s="118" t="n"/>
      <c r="E22" s="118" t="n"/>
      <c r="F22" s="119" t="n"/>
    </row>
    <row r="23">
      <c r="A23" s="120" t="n"/>
      <c r="F23" s="121" t="n"/>
    </row>
    <row r="24">
      <c r="A24" s="122" t="n"/>
      <c r="B24" s="123" t="n"/>
      <c r="C24" s="123" t="n"/>
      <c r="D24" s="123" t="n"/>
      <c r="E24" s="123" t="n"/>
      <c r="F24" s="124" t="n"/>
    </row>
  </sheetData>
  <mergeCells count="17">
    <mergeCell ref="A11:F11"/>
    <mergeCell ref="A3:H3"/>
    <mergeCell ref="B7:F7"/>
    <mergeCell ref="B12:F12"/>
    <mergeCell ref="B6:F6"/>
    <mergeCell ref="B9:F9"/>
    <mergeCell ref="B20:F20"/>
    <mergeCell ref="B15:F15"/>
    <mergeCell ref="A22:F24"/>
    <mergeCell ref="A1:H2"/>
    <mergeCell ref="B5:F5"/>
    <mergeCell ref="B19:F19"/>
    <mergeCell ref="A17:F17"/>
    <mergeCell ref="B14:F14"/>
    <mergeCell ref="B8:F8"/>
    <mergeCell ref="B18:F18"/>
    <mergeCell ref="B13:F13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6" customWidth="1" min="14" max="14"/>
  </cols>
  <sheetData>
    <row r="1" ht="28" customHeight="1">
      <c r="A1" s="5" t="inlineStr">
        <is>
          <t>FINSPECT • План доходов и расходов</t>
        </is>
      </c>
    </row>
    <row r="2" ht="28" customHeight="1"/>
    <row r="3" ht="30" customHeight="1">
      <c r="A3" s="9" t="inlineStr">
        <is>
          <t>Введите данные по утверждённым статьям</t>
        </is>
      </c>
    </row>
    <row r="5" ht="28" customHeight="1">
      <c r="A5" s="75" t="inlineStr">
        <is>
          <t>Статья</t>
        </is>
      </c>
      <c r="B5" s="75" t="inlineStr">
        <is>
          <t>Янв</t>
        </is>
      </c>
      <c r="C5" s="75" t="inlineStr">
        <is>
          <t>Фев</t>
        </is>
      </c>
      <c r="D5" s="75" t="inlineStr">
        <is>
          <t>Мар</t>
        </is>
      </c>
      <c r="E5" s="75" t="inlineStr">
        <is>
          <t>Апр</t>
        </is>
      </c>
      <c r="F5" s="75" t="inlineStr">
        <is>
          <t>Май</t>
        </is>
      </c>
      <c r="G5" s="75" t="inlineStr">
        <is>
          <t>Июн</t>
        </is>
      </c>
      <c r="H5" s="75" t="inlineStr">
        <is>
          <t>Июл</t>
        </is>
      </c>
      <c r="I5" s="75" t="inlineStr">
        <is>
          <t>Авг</t>
        </is>
      </c>
      <c r="J5" s="75" t="inlineStr">
        <is>
          <t>Сен</t>
        </is>
      </c>
      <c r="K5" s="75" t="inlineStr">
        <is>
          <t>Окт</t>
        </is>
      </c>
      <c r="L5" s="75" t="inlineStr">
        <is>
          <t>Ноя</t>
        </is>
      </c>
      <c r="M5" s="75" t="inlineStr">
        <is>
          <t>Дек</t>
        </is>
      </c>
      <c r="N5" s="75" t="inlineStr">
        <is>
          <t>Итого</t>
        </is>
      </c>
    </row>
    <row r="6" ht="32" customHeight="1">
      <c r="A6" t="inlineStr">
        <is>
          <t>Выручка</t>
        </is>
      </c>
      <c r="B6" s="125" t="n">
        <v>2100000</v>
      </c>
      <c r="C6" s="125" t="n">
        <v>2120000</v>
      </c>
      <c r="D6" s="125" t="n">
        <v>2140000</v>
      </c>
      <c r="E6" s="125" t="n">
        <v>2160000</v>
      </c>
      <c r="F6" s="125" t="n">
        <v>2180000</v>
      </c>
      <c r="G6" s="125" t="n">
        <v>2200000</v>
      </c>
      <c r="H6" s="125" t="n">
        <v>2220000</v>
      </c>
      <c r="I6" s="125" t="n">
        <v>2240000</v>
      </c>
      <c r="J6" s="125" t="n">
        <v>2260000</v>
      </c>
      <c r="K6" s="125" t="n">
        <v>2280000</v>
      </c>
      <c r="L6" s="125" t="n">
        <v>2300000</v>
      </c>
      <c r="M6" s="125" t="n">
        <v>2320000</v>
      </c>
      <c r="N6" s="126">
        <f>SUM(B6:M6)</f>
        <v/>
      </c>
    </row>
    <row r="7" ht="32" customHeight="1">
      <c r="A7" t="inlineStr">
        <is>
          <t>Себестоимость</t>
        </is>
      </c>
      <c r="B7" s="125" t="n">
        <v>1750000</v>
      </c>
      <c r="C7" s="125" t="n">
        <v>1770000</v>
      </c>
      <c r="D7" s="125" t="n">
        <v>1790000</v>
      </c>
      <c r="E7" s="125" t="n">
        <v>1810000</v>
      </c>
      <c r="F7" s="125" t="n">
        <v>1830000</v>
      </c>
      <c r="G7" s="125" t="n">
        <v>1850000</v>
      </c>
      <c r="H7" s="125" t="n">
        <v>1870000</v>
      </c>
      <c r="I7" s="125" t="n">
        <v>1890000</v>
      </c>
      <c r="J7" s="125" t="n">
        <v>1910000</v>
      </c>
      <c r="K7" s="125" t="n">
        <v>1930000</v>
      </c>
      <c r="L7" s="125" t="n">
        <v>1950000</v>
      </c>
      <c r="M7" s="125" t="n">
        <v>1970000</v>
      </c>
      <c r="N7" s="127">
        <f>SUM(B7:M7)</f>
        <v/>
      </c>
    </row>
    <row r="8" ht="32" customHeight="1">
      <c r="A8" t="inlineStr">
        <is>
          <t>Коммерческие расходы</t>
        </is>
      </c>
      <c r="B8" s="125" t="n">
        <v>1400000</v>
      </c>
      <c r="C8" s="125" t="n">
        <v>1420000</v>
      </c>
      <c r="D8" s="125" t="n">
        <v>1440000</v>
      </c>
      <c r="E8" s="125" t="n">
        <v>1460000</v>
      </c>
      <c r="F8" s="125" t="n">
        <v>1480000</v>
      </c>
      <c r="G8" s="125" t="n">
        <v>1500000</v>
      </c>
      <c r="H8" s="125" t="n">
        <v>1520000</v>
      </c>
      <c r="I8" s="125" t="n">
        <v>1540000</v>
      </c>
      <c r="J8" s="125" t="n">
        <v>1560000</v>
      </c>
      <c r="K8" s="125" t="n">
        <v>1580000</v>
      </c>
      <c r="L8" s="125" t="n">
        <v>1600000</v>
      </c>
      <c r="M8" s="125" t="n">
        <v>1620000</v>
      </c>
      <c r="N8" s="127">
        <f>SUM(B8:M8)</f>
        <v/>
      </c>
    </row>
    <row r="9" ht="32" customHeight="1">
      <c r="A9" t="inlineStr">
        <is>
          <t>Административные расходы</t>
        </is>
      </c>
      <c r="B9" s="125" t="n">
        <v>1050000</v>
      </c>
      <c r="C9" s="125" t="n">
        <v>1070000</v>
      </c>
      <c r="D9" s="125" t="n">
        <v>1090000</v>
      </c>
      <c r="E9" s="125" t="n">
        <v>1110000</v>
      </c>
      <c r="F9" s="125" t="n">
        <v>1130000</v>
      </c>
      <c r="G9" s="125" t="n">
        <v>1150000</v>
      </c>
      <c r="H9" s="125" t="n">
        <v>1170000</v>
      </c>
      <c r="I9" s="125" t="n">
        <v>1190000</v>
      </c>
      <c r="J9" s="125" t="n">
        <v>1210000</v>
      </c>
      <c r="K9" s="125" t="n">
        <v>1230000</v>
      </c>
      <c r="L9" s="125" t="n">
        <v>1250000</v>
      </c>
      <c r="M9" s="125" t="n">
        <v>1270000</v>
      </c>
      <c r="N9" s="127">
        <f>SUM(B9:M9)</f>
        <v/>
      </c>
    </row>
    <row r="10" ht="32" customHeight="1">
      <c r="A10" t="inlineStr">
        <is>
          <t>Прочие расходы</t>
        </is>
      </c>
      <c r="B10" s="125" t="n">
        <v>700000</v>
      </c>
      <c r="C10" s="125" t="n">
        <v>720000</v>
      </c>
      <c r="D10" s="125" t="n">
        <v>740000</v>
      </c>
      <c r="E10" s="125" t="n">
        <v>760000</v>
      </c>
      <c r="F10" s="125" t="n">
        <v>780000</v>
      </c>
      <c r="G10" s="125" t="n">
        <v>800000</v>
      </c>
      <c r="H10" s="125" t="n">
        <v>820000</v>
      </c>
      <c r="I10" s="125" t="n">
        <v>840000</v>
      </c>
      <c r="J10" s="125" t="n">
        <v>860000</v>
      </c>
      <c r="K10" s="125" t="n">
        <v>880000</v>
      </c>
      <c r="L10" s="125" t="n">
        <v>900000</v>
      </c>
      <c r="M10" s="125" t="n">
        <v>920000</v>
      </c>
      <c r="N10" s="127">
        <f>SUM(B10:M10)</f>
        <v/>
      </c>
    </row>
    <row r="11" ht="32" customHeight="1">
      <c r="A11" s="95" t="inlineStr">
        <is>
          <t>Операционная прибыль</t>
        </is>
      </c>
      <c r="B11" s="128">
        <f>B6-SUM(B7:B10)</f>
        <v/>
      </c>
      <c r="C11" s="128">
        <f>C6-SUM(C7:C10)</f>
        <v/>
      </c>
      <c r="D11" s="128">
        <f>D6-SUM(D7:D10)</f>
        <v/>
      </c>
      <c r="E11" s="128">
        <f>E6-SUM(E7:E10)</f>
        <v/>
      </c>
      <c r="F11" s="128">
        <f>F6-SUM(F7:F10)</f>
        <v/>
      </c>
      <c r="G11" s="128">
        <f>G6-SUM(G7:G10)</f>
        <v/>
      </c>
      <c r="H11" s="128">
        <f>H6-SUM(H7:H10)</f>
        <v/>
      </c>
      <c r="I11" s="128">
        <f>I6-SUM(I7:I10)</f>
        <v/>
      </c>
      <c r="J11" s="128">
        <f>J6-SUM(J7:J10)</f>
        <v/>
      </c>
      <c r="K11" s="128">
        <f>K6-SUM(K7:K10)</f>
        <v/>
      </c>
      <c r="L11" s="128">
        <f>L6-SUM(L7:L10)</f>
        <v/>
      </c>
      <c r="M11" s="128">
        <f>M6-SUM(M7:M10)</f>
        <v/>
      </c>
      <c r="N11" s="129">
        <f>SUM(B11:M11)</f>
        <v/>
      </c>
    </row>
  </sheetData>
  <mergeCells count="2">
    <mergeCell ref="A1:N2"/>
    <mergeCell ref="A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6" customWidth="1" min="14" max="14"/>
  </cols>
  <sheetData>
    <row r="1" ht="28" customHeight="1">
      <c r="A1" s="5" t="inlineStr">
        <is>
          <t>FINSPECT • Факт доходов и расходов</t>
        </is>
      </c>
    </row>
    <row r="2" ht="28" customHeight="1"/>
    <row r="3" ht="30" customHeight="1">
      <c r="A3" s="9" t="inlineStr">
        <is>
          <t>Введите данные по утверждённым статьям</t>
        </is>
      </c>
    </row>
    <row r="5" ht="28" customHeight="1">
      <c r="A5" s="75" t="inlineStr">
        <is>
          <t>Статья</t>
        </is>
      </c>
      <c r="B5" s="75" t="inlineStr">
        <is>
          <t>Янв</t>
        </is>
      </c>
      <c r="C5" s="75" t="inlineStr">
        <is>
          <t>Фев</t>
        </is>
      </c>
      <c r="D5" s="75" t="inlineStr">
        <is>
          <t>Мар</t>
        </is>
      </c>
      <c r="E5" s="75" t="inlineStr">
        <is>
          <t>Апр</t>
        </is>
      </c>
      <c r="F5" s="75" t="inlineStr">
        <is>
          <t>Май</t>
        </is>
      </c>
      <c r="G5" s="75" t="inlineStr">
        <is>
          <t>Июн</t>
        </is>
      </c>
      <c r="H5" s="75" t="inlineStr">
        <is>
          <t>Июл</t>
        </is>
      </c>
      <c r="I5" s="75" t="inlineStr">
        <is>
          <t>Авг</t>
        </is>
      </c>
      <c r="J5" s="75" t="inlineStr">
        <is>
          <t>Сен</t>
        </is>
      </c>
      <c r="K5" s="75" t="inlineStr">
        <is>
          <t>Окт</t>
        </is>
      </c>
      <c r="L5" s="75" t="inlineStr">
        <is>
          <t>Ноя</t>
        </is>
      </c>
      <c r="M5" s="75" t="inlineStr">
        <is>
          <t>Дек</t>
        </is>
      </c>
      <c r="N5" s="75" t="inlineStr">
        <is>
          <t>Итого</t>
        </is>
      </c>
    </row>
    <row r="6" ht="32" customHeight="1">
      <c r="A6" t="inlineStr">
        <is>
          <t>Выручка</t>
        </is>
      </c>
      <c r="B6" s="125" t="n">
        <v>2050000</v>
      </c>
      <c r="C6" s="125" t="n">
        <v>2120000</v>
      </c>
      <c r="D6" s="125" t="n">
        <v>2190000</v>
      </c>
      <c r="E6" s="125" t="n">
        <v>2110000</v>
      </c>
      <c r="F6" s="125" t="n">
        <v>2180000</v>
      </c>
      <c r="G6" s="125" t="n">
        <v>2250000</v>
      </c>
      <c r="H6" s="125" t="n">
        <v>2170000</v>
      </c>
      <c r="I6" s="125" t="n">
        <v>2240000</v>
      </c>
      <c r="J6" s="125" t="n">
        <v>2310000</v>
      </c>
      <c r="K6" s="125" t="n">
        <v>2230000</v>
      </c>
      <c r="L6" s="125" t="n">
        <v>2300000</v>
      </c>
      <c r="M6" s="125" t="n">
        <v>2370000</v>
      </c>
      <c r="N6" s="126">
        <f>SUM(B6:M6)</f>
        <v/>
      </c>
    </row>
    <row r="7" ht="32" customHeight="1">
      <c r="A7" t="inlineStr">
        <is>
          <t>Себестоимость</t>
        </is>
      </c>
      <c r="B7" s="125" t="n">
        <v>1700000</v>
      </c>
      <c r="C7" s="125" t="n">
        <v>1770000</v>
      </c>
      <c r="D7" s="125" t="n">
        <v>1840000</v>
      </c>
      <c r="E7" s="125" t="n">
        <v>1760000</v>
      </c>
      <c r="F7" s="125" t="n">
        <v>1830000</v>
      </c>
      <c r="G7" s="125" t="n">
        <v>1900000</v>
      </c>
      <c r="H7" s="125" t="n">
        <v>1820000</v>
      </c>
      <c r="I7" s="125" t="n">
        <v>1890000</v>
      </c>
      <c r="J7" s="125" t="n">
        <v>1960000</v>
      </c>
      <c r="K7" s="125" t="n">
        <v>1880000</v>
      </c>
      <c r="L7" s="125" t="n">
        <v>1950000</v>
      </c>
      <c r="M7" s="125" t="n">
        <v>2020000</v>
      </c>
      <c r="N7" s="127">
        <f>SUM(B7:M7)</f>
        <v/>
      </c>
    </row>
    <row r="8" ht="32" customHeight="1">
      <c r="A8" t="inlineStr">
        <is>
          <t>Коммерческие расходы</t>
        </is>
      </c>
      <c r="B8" s="125" t="n">
        <v>1350000</v>
      </c>
      <c r="C8" s="125" t="n">
        <v>1420000</v>
      </c>
      <c r="D8" s="125" t="n">
        <v>1490000</v>
      </c>
      <c r="E8" s="125" t="n">
        <v>1410000</v>
      </c>
      <c r="F8" s="125" t="n">
        <v>1480000</v>
      </c>
      <c r="G8" s="125" t="n">
        <v>1550000</v>
      </c>
      <c r="H8" s="125" t="n">
        <v>1470000</v>
      </c>
      <c r="I8" s="125" t="n">
        <v>1540000</v>
      </c>
      <c r="J8" s="125" t="n">
        <v>1610000</v>
      </c>
      <c r="K8" s="125" t="n">
        <v>1530000</v>
      </c>
      <c r="L8" s="125" t="n">
        <v>1600000</v>
      </c>
      <c r="M8" s="125" t="n">
        <v>1670000</v>
      </c>
      <c r="N8" s="127">
        <f>SUM(B8:M8)</f>
        <v/>
      </c>
    </row>
    <row r="9" ht="32" customHeight="1">
      <c r="A9" t="inlineStr">
        <is>
          <t>Административные расходы</t>
        </is>
      </c>
      <c r="B9" s="125" t="n">
        <v>1000000</v>
      </c>
      <c r="C9" s="125" t="n">
        <v>1070000</v>
      </c>
      <c r="D9" s="125" t="n">
        <v>1140000</v>
      </c>
      <c r="E9" s="125" t="n">
        <v>1060000</v>
      </c>
      <c r="F9" s="125" t="n">
        <v>1130000</v>
      </c>
      <c r="G9" s="125" t="n">
        <v>1200000</v>
      </c>
      <c r="H9" s="125" t="n">
        <v>1120000</v>
      </c>
      <c r="I9" s="125" t="n">
        <v>1190000</v>
      </c>
      <c r="J9" s="125" t="n">
        <v>1260000</v>
      </c>
      <c r="K9" s="125" t="n">
        <v>1180000</v>
      </c>
      <c r="L9" s="125" t="n">
        <v>1250000</v>
      </c>
      <c r="M9" s="125" t="n">
        <v>1320000</v>
      </c>
      <c r="N9" s="127">
        <f>SUM(B9:M9)</f>
        <v/>
      </c>
    </row>
    <row r="10" ht="32" customHeight="1">
      <c r="A10" t="inlineStr">
        <is>
          <t>Прочие расходы</t>
        </is>
      </c>
      <c r="B10" s="125" t="n">
        <v>650000</v>
      </c>
      <c r="C10" s="125" t="n">
        <v>720000</v>
      </c>
      <c r="D10" s="125" t="n">
        <v>790000</v>
      </c>
      <c r="E10" s="125" t="n">
        <v>710000</v>
      </c>
      <c r="F10" s="125" t="n">
        <v>780000</v>
      </c>
      <c r="G10" s="125" t="n">
        <v>850000</v>
      </c>
      <c r="H10" s="125" t="n">
        <v>770000</v>
      </c>
      <c r="I10" s="125" t="n">
        <v>840000</v>
      </c>
      <c r="J10" s="125" t="n">
        <v>910000</v>
      </c>
      <c r="K10" s="125" t="n">
        <v>830000</v>
      </c>
      <c r="L10" s="125" t="n">
        <v>900000</v>
      </c>
      <c r="M10" s="125" t="n">
        <v>970000</v>
      </c>
      <c r="N10" s="127">
        <f>SUM(B10:M10)</f>
        <v/>
      </c>
    </row>
    <row r="11" ht="32" customHeight="1">
      <c r="A11" s="95" t="inlineStr">
        <is>
          <t>Операционная прибыль</t>
        </is>
      </c>
      <c r="B11" s="128">
        <f>B6-SUM(B7:B10)</f>
        <v/>
      </c>
      <c r="C11" s="128">
        <f>C6-SUM(C7:C10)</f>
        <v/>
      </c>
      <c r="D11" s="128">
        <f>D6-SUM(D7:D10)</f>
        <v/>
      </c>
      <c r="E11" s="128">
        <f>E6-SUM(E7:E10)</f>
        <v/>
      </c>
      <c r="F11" s="128">
        <f>F6-SUM(F7:F10)</f>
        <v/>
      </c>
      <c r="G11" s="128">
        <f>G6-SUM(G7:G10)</f>
        <v/>
      </c>
      <c r="H11" s="128">
        <f>H6-SUM(H7:H10)</f>
        <v/>
      </c>
      <c r="I11" s="128">
        <f>I6-SUM(I7:I10)</f>
        <v/>
      </c>
      <c r="J11" s="128">
        <f>J6-SUM(J7:J10)</f>
        <v/>
      </c>
      <c r="K11" s="128">
        <f>K6-SUM(K7:K10)</f>
        <v/>
      </c>
      <c r="L11" s="128">
        <f>L6-SUM(L7:L10)</f>
        <v/>
      </c>
      <c r="M11" s="128">
        <f>M6-SUM(M7:M10)</f>
        <v/>
      </c>
      <c r="N11" s="129">
        <f>SUM(B11:M11)</f>
        <v/>
      </c>
    </row>
  </sheetData>
  <mergeCells count="2">
    <mergeCell ref="A1:N2"/>
    <mergeCell ref="A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6" customWidth="1" min="5" max="5"/>
    <col width="38" customWidth="1" min="6" max="6"/>
  </cols>
  <sheetData>
    <row r="1" ht="28" customHeight="1">
      <c r="A1" s="5" t="inlineStr">
        <is>
          <t>FINSPECT • План-факт</t>
        </is>
      </c>
    </row>
    <row r="2" ht="28" customHeight="1"/>
    <row r="3" ht="30" customHeight="1">
      <c r="A3" s="9" t="inlineStr">
        <is>
          <t>Положительное отклонение прибыли — благоприятно; для расходов знак интерпретируйте наоборот</t>
        </is>
      </c>
    </row>
    <row r="5" ht="28" customHeight="1">
      <c r="A5" s="75" t="inlineStr">
        <is>
          <t>Статья</t>
        </is>
      </c>
      <c r="B5" s="75" t="inlineStr">
        <is>
          <t>План, ₽</t>
        </is>
      </c>
      <c r="C5" s="75" t="inlineStr">
        <is>
          <t>Факт, ₽</t>
        </is>
      </c>
      <c r="D5" s="75" t="inlineStr">
        <is>
          <t>Отклонение, ₽</t>
        </is>
      </c>
      <c r="E5" s="75" t="inlineStr">
        <is>
          <t>Отклонение, %</t>
        </is>
      </c>
      <c r="F5" s="75" t="inlineStr">
        <is>
          <t>Комментарий</t>
        </is>
      </c>
    </row>
    <row r="6">
      <c r="A6" s="100" t="inlineStr">
        <is>
          <t>Выручка</t>
        </is>
      </c>
      <c r="B6" s="130">
        <f>'План'!N6</f>
        <v/>
      </c>
      <c r="C6" s="130">
        <f>'Факт'!N6</f>
        <v/>
      </c>
      <c r="D6" s="130">
        <f>C6-B6</f>
        <v/>
      </c>
      <c r="E6" s="131">
        <f>IFERROR(D6/ABS(B6),0)</f>
        <v/>
      </c>
      <c r="F6" s="107" t="inlineStr">
        <is>
          <t>Объём, цена, mix</t>
        </is>
      </c>
    </row>
    <row r="7">
      <c r="A7" s="101" t="inlineStr">
        <is>
          <t>Себестоимость</t>
        </is>
      </c>
      <c r="B7" s="130">
        <f>'План'!N7</f>
        <v/>
      </c>
      <c r="C7" s="130">
        <f>'Факт'!N7</f>
        <v/>
      </c>
      <c r="D7" s="130">
        <f>C7-B7</f>
        <v/>
      </c>
      <c r="E7" s="131">
        <f>IFERROR(D7/ABS(B7),0)</f>
        <v/>
      </c>
      <c r="F7" s="108" t="inlineStr">
        <is>
          <t>Закупочные цены, объём, списания</t>
        </is>
      </c>
    </row>
    <row r="8">
      <c r="A8" s="101" t="inlineStr">
        <is>
          <t>Коммерческие расходы</t>
        </is>
      </c>
      <c r="B8" s="130">
        <f>'План'!N8</f>
        <v/>
      </c>
      <c r="C8" s="130">
        <f>'Факт'!N8</f>
        <v/>
      </c>
      <c r="D8" s="130">
        <f>C8-B8</f>
        <v/>
      </c>
      <c r="E8" s="131">
        <f>IFERROR(D8/ABS(B8),0)</f>
        <v/>
      </c>
      <c r="F8" s="108" t="inlineStr">
        <is>
          <t>Каналы и эффективность</t>
        </is>
      </c>
    </row>
    <row r="9">
      <c r="A9" s="101" t="inlineStr">
        <is>
          <t>Административные расходы</t>
        </is>
      </c>
      <c r="B9" s="130">
        <f>'План'!N9</f>
        <v/>
      </c>
      <c r="C9" s="130">
        <f>'Факт'!N9</f>
        <v/>
      </c>
      <c r="D9" s="130">
        <f>C9-B9</f>
        <v/>
      </c>
      <c r="E9" s="131">
        <f>IFERROR(D9/ABS(B9),0)</f>
        <v/>
      </c>
      <c r="F9" s="108" t="inlineStr">
        <is>
          <t>ФОТ, офис, подрядчики</t>
        </is>
      </c>
    </row>
    <row r="10">
      <c r="A10" s="101" t="inlineStr">
        <is>
          <t>Прочие расходы</t>
        </is>
      </c>
      <c r="B10" s="130">
        <f>'План'!N10</f>
        <v/>
      </c>
      <c r="C10" s="130">
        <f>'Факт'!N10</f>
        <v/>
      </c>
      <c r="D10" s="130">
        <f>C10-B10</f>
        <v/>
      </c>
      <c r="E10" s="131">
        <f>IFERROR(D10/ABS(B10),0)</f>
        <v/>
      </c>
      <c r="F10" s="108" t="inlineStr">
        <is>
          <t>Разовые и нераспределённые расходы</t>
        </is>
      </c>
    </row>
    <row r="11">
      <c r="A11" s="101" t="inlineStr">
        <is>
          <t>Операционная прибыль</t>
        </is>
      </c>
      <c r="B11" s="130">
        <f>'План'!N11</f>
        <v/>
      </c>
      <c r="C11" s="130">
        <f>'Факт'!N11</f>
        <v/>
      </c>
      <c r="D11" s="130">
        <f>C11-B11</f>
        <v/>
      </c>
      <c r="E11" s="131">
        <f>IFERROR(D11/ABS(B11),0)</f>
        <v/>
      </c>
      <c r="F11" s="108" t="inlineStr">
        <is>
          <t>Итог всех отклонений</t>
        </is>
      </c>
    </row>
  </sheetData>
  <mergeCells count="2">
    <mergeCell ref="A3:F3"/>
    <mergeCell ref="A1:F2"/>
  </mergeCells>
  <conditionalFormatting sqref="D6:D11">
    <cfRule type="cellIs" priority="1" operator="lessThan" dxfId="0">
      <formula>0</formula>
    </cfRule>
  </conditionalFormatting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8" customWidth="1" min="3" max="3"/>
    <col width="16" customWidth="1" min="4" max="4"/>
    <col width="44" customWidth="1" min="5" max="5"/>
  </cols>
  <sheetData>
    <row r="1" ht="28" customHeight="1">
      <c r="A1" s="5" t="inlineStr">
        <is>
          <t>FINSPECT • Контроль модели</t>
        </is>
      </c>
    </row>
    <row r="2" ht="28" customHeight="1"/>
    <row r="3" ht="30" customHeight="1">
      <c r="A3" s="9" t="inlineStr">
        <is>
          <t>PASS означает только прохождение перечисленных проверок</t>
        </is>
      </c>
    </row>
    <row r="5" ht="28" customHeight="1">
      <c r="A5" s="75" t="inlineStr">
        <is>
          <t>№</t>
        </is>
      </c>
      <c r="B5" s="75" t="inlineStr">
        <is>
          <t>Проверка</t>
        </is>
      </c>
      <c r="C5" s="75" t="inlineStr">
        <is>
          <t>Ожидается</t>
        </is>
      </c>
      <c r="D5" s="75" t="inlineStr">
        <is>
          <t>Статус</t>
        </is>
      </c>
      <c r="E5" s="75" t="inlineStr">
        <is>
          <t>Где исправить</t>
        </is>
      </c>
    </row>
    <row r="6" ht="30" customHeight="1">
      <c r="A6" s="100" t="n">
        <v>1</v>
      </c>
      <c r="B6" s="107" t="inlineStr">
        <is>
          <t>Плановая прибыль рассчитана</t>
        </is>
      </c>
      <c r="C6" s="100" t="inlineStr">
        <is>
          <t>OK</t>
        </is>
      </c>
      <c r="D6" s="100">
        <f>IF('План'!N11='План'!N6-SUM('План'!N7:N10),"OK","ПРОВЕРИТЬ")</f>
        <v/>
      </c>
      <c r="E6" s="107" t="inlineStr">
        <is>
          <t>План!N6:N11</t>
        </is>
      </c>
    </row>
    <row r="7" ht="30" customHeight="1">
      <c r="A7" s="101" t="n">
        <v>2</v>
      </c>
      <c r="B7" s="108" t="inlineStr">
        <is>
          <t>Фактическая прибыль рассчитана</t>
        </is>
      </c>
      <c r="C7" s="101" t="inlineStr">
        <is>
          <t>OK</t>
        </is>
      </c>
      <c r="D7" s="101">
        <f>IF('Факт'!N11='Факт'!N6-SUM('Факт'!N7:N10),"OK","ПРОВЕРИТЬ")</f>
        <v/>
      </c>
      <c r="E7" s="108" t="inlineStr">
        <is>
          <t>Факт!N6:N11</t>
        </is>
      </c>
    </row>
    <row r="8" ht="30" customHeight="1">
      <c r="A8" s="101" t="n">
        <v>3</v>
      </c>
      <c r="B8" s="108" t="inlineStr">
        <is>
          <t>Плановая выручка больше нуля</t>
        </is>
      </c>
      <c r="C8" s="101" t="inlineStr">
        <is>
          <t>OK</t>
        </is>
      </c>
      <c r="D8" s="101">
        <f>IF('План'!N6&gt;0,"OK","ПРОВЕРИТЬ")</f>
        <v/>
      </c>
      <c r="E8" s="108" t="inlineStr">
        <is>
          <t>План!B6:M6</t>
        </is>
      </c>
    </row>
    <row r="11" ht="32" customHeight="1">
      <c r="B11" s="114" t="inlineStr">
        <is>
          <t>MODEL STATUS</t>
        </is>
      </c>
      <c r="C11" s="116" t="n"/>
      <c r="D11" s="111">
        <f>IF(COUNTIF(D6:D8,"ПРОВЕРИТЬ")=0,"PASS","FAIL")</f>
        <v/>
      </c>
    </row>
  </sheetData>
  <mergeCells count="3">
    <mergeCell ref="B11:C11"/>
    <mergeCell ref="A1:E2"/>
    <mergeCell ref="A3:E3"/>
  </mergeCells>
  <conditionalFormatting sqref="D6:D8">
    <cfRule type="containsText" priority="1" operator="containsText" dxfId="1" text="OK"/>
    <cfRule type="containsText" priority="2" operator="containsText" dxfId="1" text="PASS"/>
    <cfRule type="containsText" priority="3" operator="containsText" dxfId="0" text="ПРОВЕРИТЬ"/>
    <cfRule type="containsText" priority="4" operator="containsText" dxfId="0" text="FAIL"/>
  </conditionalFormatting>
  <conditionalFormatting sqref="D11">
    <cfRule type="containsText" priority="5" operator="containsText" dxfId="1" text="OK"/>
    <cfRule type="containsText" priority="6" operator="containsText" dxfId="1" text="PASS"/>
    <cfRule type="containsText" priority="7" operator="containsText" dxfId="0" text="ПРОВЕРИТЬ"/>
    <cfRule type="containsText" priority="8" operator="containsText" dxfId="0" text="FAIL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  <Company>Finspect</Company>
  <Manager>Артём Высоцкий</Manager>
</Properties>
</file>

<file path=docProps/core.xml><?xml version="1.0" encoding="utf-8"?>
<cp:coreProperties xmlns:cp="http://schemas.openxmlformats.org/package/2006/metadata/core-properties">
  <dc:creator xmlns:dc="http://purl.org/dc/elements/1.1/">Finspect</dc:creator>
  <dc:title xmlns:dc="http://purl.org/dc/elements/1.1/">Finspect_План_доходов_и_расходов</dc:title>
  <dc:description xmlns:dc="http://purl.org/dc/elements/1.1/">Подготовлено Finspect. © Finspect, finspect.ru. Материал информационный, аудиторским заключением не является.</dc:description>
  <dc:subject xmlns:dc="http://purl.org/dc/elements/1.1/">Инструмент для собственника бизнеса</dc:subject>
  <dc:identifier xmlns:dc="http://purl.org/dc/elements/1.1/">finspect.ru</dc:identifier>
  <dc:language xmlns:dc="http://purl.org/dc/elements/1.1/">ru-RU</dc:language>
  <dcterms:created xmlns:dcterms="http://purl.org/dc/terms/" xmlns:xsi="http://www.w3.org/2001/XMLSchema-instance" xsi:type="dcterms:W3CDTF">2026-07-29T09:39:15Z</dcterms:created>
  <dcterms:modified xmlns:dcterms="http://purl.org/dc/terms/" xmlns:xsi="http://www.w3.org/2001/XMLSchema-instance" xsi:type="dcterms:W3CDTF">2026-07-29T09:39:15Z</dcterms:modified>
  <cp:lastModifiedBy>Finspect</cp:lastModifiedBy>
  <cp:category>Инструменты Finspect</cp:category>
  <cp:revision>1</cp:revision>
  <cp:keywords>финансовый контроль, управленческая отчётность, Finspect</cp:keywords>
</cp:coreProperties>
</file>