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2.xml" ContentType="application/vnd.openxmlformats-officedocument.drawing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Инструкция" sheetId="1" state="visible" r:id="rId1"/>
    <sheet xmlns:r="http://schemas.openxmlformats.org/officeDocument/2006/relationships" name="SKU" sheetId="2" state="visible" r:id="rId2"/>
    <sheet xmlns:r="http://schemas.openxmlformats.org/officeDocument/2006/relationships" name="Свод" sheetId="3" state="visible" r:id="rId3"/>
    <sheet xmlns:r="http://schemas.openxmlformats.org/officeDocument/2006/relationships" name="Контроль" sheetId="4" state="visible" r:id="rId4"/>
  </sheets>
  <definedNames/>
</workbook>
</file>

<file path=xl/styles.xml><?xml version="1.0" encoding="utf-8"?>
<styleSheet xmlns="http://schemas.openxmlformats.org/spreadsheetml/2006/main">
  <numFmts count="2">
    <numFmt numFmtId="164" formatCode="#,##0 &quot;₽&quot;"/>
    <numFmt numFmtId="165" formatCode="0.0%"/>
  </numFmts>
  <fonts count="12">
    <font>
      <name val="Carlito"/>
      <sz val="11"/>
    </font>
    <font>
      <name val="Arial"/>
      <b val="1"/>
      <color rgb="FFF5F0E8"/>
      <sz val="18"/>
    </font>
    <font>
      <name val="Arial"/>
      <i val="1"/>
      <color rgb="FF9D2B2B"/>
      <sz val="10"/>
    </font>
    <font>
      <name val="Arial"/>
      <b val="1"/>
      <color rgb="FF0B0A09"/>
      <sz val="10"/>
    </font>
    <font>
      <name val="Arial"/>
      <color rgb="FF000000"/>
      <sz val="10"/>
    </font>
    <font>
      <name val="Arial"/>
      <b val="1"/>
      <color rgb="FFFFFFFF"/>
      <sz val="11"/>
    </font>
    <font>
      <name val="Arial"/>
      <color rgb="FF0000FF"/>
      <sz val="10"/>
    </font>
    <font>
      <name val="Arial"/>
      <b val="1"/>
      <color rgb="FF5A8F4A"/>
      <sz val="10"/>
    </font>
    <font>
      <name val="Arial"/>
      <i val="1"/>
      <color rgb="FFA79E92"/>
      <sz val="9"/>
    </font>
    <font>
      <name val="Arial"/>
      <b val="1"/>
      <color rgb="FFF5F0E8"/>
      <sz val="10"/>
    </font>
    <font>
      <name val="Arial"/>
      <b val="1"/>
      <color rgb="FF9D2B2B"/>
      <sz val="14"/>
    </font>
    <font>
      <name val="Arial"/>
      <color rgb="FF008000"/>
      <sz val="10"/>
    </font>
  </fonts>
  <fills count="8">
    <fill>
      <patternFill/>
    </fill>
    <fill>
      <patternFill patternType="gray125"/>
    </fill>
    <fill>
      <patternFill patternType="solid">
        <fgColor rgb="FF0B0A09"/>
      </patternFill>
    </fill>
    <fill>
      <patternFill patternType="solid">
        <fgColor rgb="FFF5F0E8"/>
      </patternFill>
    </fill>
    <fill>
      <patternFill patternType="solid">
        <fgColor rgb="FFEEE9E1"/>
      </patternFill>
    </fill>
    <fill>
      <patternFill patternType="solid">
        <fgColor rgb="FF9D2B2B"/>
      </patternFill>
    </fill>
    <fill>
      <patternFill patternType="solid">
        <fgColor rgb="FFFFF4CC"/>
      </patternFill>
    </fill>
    <fill>
      <patternFill patternType="solid">
        <fgColor rgb="FFEAF3E7"/>
      </patternFill>
    </fill>
  </fills>
  <borders count="22">
    <border/>
    <border>
      <left style="thin">
        <color rgb="FFD8CFC3"/>
      </left>
      <right style="thin">
        <color rgb="FFD8CFC3"/>
      </right>
      <top style="thin">
        <color rgb="FFD8CFC3"/>
      </top>
      <bottom style="thin">
        <color rgb="FFD8CFC3"/>
      </bottom>
    </border>
    <border>
      <left style="thin">
        <color rgb="FF9D2B2B"/>
      </left>
      <top style="thin">
        <color rgb="FF9D2B2B"/>
      </top>
      <bottom style="thin">
        <color rgb="FF9D2B2B"/>
      </bottom>
    </border>
    <border>
      <top style="thin">
        <color rgb="FF9D2B2B"/>
      </top>
      <bottom style="thin">
        <color rgb="FF9D2B2B"/>
      </bottom>
    </border>
    <border>
      <right style="thin">
        <color rgb="FF9D2B2B"/>
      </right>
      <top style="thin">
        <color rgb="FF9D2B2B"/>
      </top>
      <bottom style="thin">
        <color rgb="FF9D2B2B"/>
      </bottom>
    </border>
    <border>
      <left style="thin">
        <color rgb="FFD8CFC3"/>
      </left>
      <top style="thin">
        <color rgb="FFD8CFC3"/>
      </top>
    </border>
    <border>
      <top style="thin">
        <color rgb="FFD8CFC3"/>
      </top>
    </border>
    <border>
      <right style="thin">
        <color rgb="FFD8CFC3"/>
      </right>
      <top style="thin">
        <color rgb="FFD8CFC3"/>
      </top>
    </border>
    <border>
      <left style="thin">
        <color rgb="FFD8CFC3"/>
      </left>
    </border>
    <border>
      <right style="thin">
        <color rgb="FFD8CFC3"/>
      </right>
    </border>
    <border>
      <left style="thin">
        <color rgb="FFD8CFC3"/>
      </left>
      <bottom style="thin">
        <color rgb="FFD8CFC3"/>
      </bottom>
    </border>
    <border>
      <bottom style="thin">
        <color rgb="FFD8CFC3"/>
      </bottom>
    </border>
    <border>
      <right style="thin">
        <color rgb="FFD8CFC3"/>
      </right>
      <bottom style="thin">
        <color rgb="FFD8CFC3"/>
      </bottom>
    </border>
    <border>
      <top style="thin">
        <color rgb="FFD8CFC3"/>
      </top>
      <bottom style="thin">
        <color rgb="FFD8CFC3"/>
      </bottom>
    </border>
    <border>
      <left style="medium">
        <color rgb="FF9D2B2B"/>
      </left>
      <right style="medium">
        <color rgb="FF9D2B2B"/>
      </right>
      <top style="medium">
        <color rgb="FF9D2B2B"/>
      </top>
    </border>
    <border>
      <left style="medium">
        <color rgb="FF9D2B2B"/>
      </left>
      <right style="medium">
        <color rgb="FF9D2B2B"/>
      </right>
    </border>
    <border>
      <left style="medium">
        <color rgb="FF9D2B2B"/>
      </left>
      <right style="medium">
        <color rgb="FF9D2B2B"/>
      </right>
      <bottom style="medium">
        <color rgb="FF9D2B2B"/>
      </bottom>
    </border>
    <border>
      <left style="medium">
        <color rgb="FF9D2B2B"/>
      </left>
      <right style="medium">
        <color rgb="FF9D2B2B"/>
      </right>
      <top style="medium">
        <color rgb="FF9D2B2B"/>
      </top>
      <bottom style="medium">
        <color rgb="FF9D2B2B"/>
      </bottom>
    </border>
    <border>
      <right style="thin">
        <color rgb="FFD8CFC3"/>
      </right>
      <top style="thin">
        <color rgb="FFD8CFC3"/>
      </top>
      <bottom style="thin">
        <color rgb="FFD8CFC3"/>
      </bottom>
    </border>
    <border>
      <left style="thin">
        <color rgb="FF9D2B2B"/>
      </left>
      <right style="thin">
        <color rgb="FF9D2B2B"/>
      </right>
      <top style="thin">
        <color rgb="FF9D2B2B"/>
      </top>
      <bottom style="thin">
        <color rgb="FF9D2B2B"/>
      </bottom>
    </border>
    <border>
      <top style="thin">
        <color rgb="FF9D2B2B"/>
      </top>
    </border>
    <border>
      <right style="thin">
        <color rgb="FF9D2B2B"/>
      </right>
      <top style="thin">
        <color rgb="FF9D2B2B"/>
      </top>
    </border>
  </borders>
  <cellStyleXfs count="1">
    <xf numFmtId="0" fontId="0" fillId="0" borderId="0"/>
  </cellStyleXfs>
  <cellXfs count="125">
    <xf numFmtId="0" fontId="0" fillId="0" borderId="0" pivotButton="0" quotePrefix="0" xfId="0"/>
    <xf numFmtId="0" fontId="0" fillId="2" borderId="0" pivotButton="0" quotePrefix="0" xfId="0"/>
    <xf numFmtId="0" fontId="1" fillId="2" borderId="0" pivotButton="0" quotePrefix="0" xfId="0"/>
    <xf numFmtId="0" fontId="1" fillId="2" borderId="0" applyAlignment="1" pivotButton="0" quotePrefix="0" xfId="0">
      <alignment wrapText="1"/>
    </xf>
    <xf numFmtId="0" fontId="1" fillId="2" borderId="0" applyAlignment="1" pivotButton="0" quotePrefix="0" xfId="0">
      <alignment horizontal="left" wrapText="1"/>
    </xf>
    <xf numFmtId="0" fontId="1" fillId="2" borderId="0" applyAlignment="1" pivotButton="0" quotePrefix="0" xfId="0">
      <alignment horizontal="left" vertical="center" wrapText="1"/>
    </xf>
    <xf numFmtId="0" fontId="0" fillId="3" borderId="0" pivotButton="0" quotePrefix="0" xfId="0"/>
    <xf numFmtId="0" fontId="2" fillId="3" borderId="0" pivotButton="0" quotePrefix="0" xfId="0"/>
    <xf numFmtId="0" fontId="2" fillId="3" borderId="0" applyAlignment="1" pivotButton="0" quotePrefix="0" xfId="0">
      <alignment wrapText="1"/>
    </xf>
    <xf numFmtId="0" fontId="2" fillId="3" borderId="0" applyAlignment="1" pivotButton="0" quotePrefix="0" xfId="0">
      <alignment vertical="center" wrapText="1"/>
    </xf>
    <xf numFmtId="0" fontId="0" fillId="4" borderId="0" pivotButton="0" quotePrefix="0" xfId="0"/>
    <xf numFmtId="0" fontId="3" fillId="4" borderId="0" pivotButton="0" quotePrefix="0" xfId="0"/>
    <xf numFmtId="0" fontId="3" fillId="4" borderId="1" pivotButton="0" quotePrefix="0" xfId="0"/>
    <xf numFmtId="0" fontId="3" fillId="4" borderId="1" applyAlignment="1" pivotButton="0" quotePrefix="0" xfId="0">
      <alignment vertical="top"/>
    </xf>
    <xf numFmtId="0" fontId="4" fillId="0" borderId="0" pivotButton="0" quotePrefix="0" xfId="0"/>
    <xf numFmtId="0" fontId="4" fillId="0" borderId="1" pivotButton="0" quotePrefix="0" xfId="0"/>
    <xf numFmtId="0" fontId="4" fillId="0" borderId="1" applyAlignment="1" pivotButton="0" quotePrefix="0" xfId="0">
      <alignment wrapText="1"/>
    </xf>
    <xf numFmtId="0" fontId="4" fillId="0" borderId="1" applyAlignment="1" pivotButton="0" quotePrefix="0" xfId="0">
      <alignment vertical="top" wrapText="1"/>
    </xf>
    <xf numFmtId="0" fontId="0" fillId="5" borderId="0" pivotButton="0" quotePrefix="0" xfId="0"/>
    <xf numFmtId="0" fontId="5" fillId="5" borderId="0" pivotButton="0" quotePrefix="0" xfId="0"/>
    <xf numFmtId="0" fontId="5" fillId="5" borderId="2" pivotButton="0" quotePrefix="0" xfId="0"/>
    <xf numFmtId="0" fontId="5" fillId="5" borderId="3" pivotButton="0" quotePrefix="0" xfId="0"/>
    <xf numFmtId="0" fontId="5" fillId="5" borderId="4" pivotButton="0" quotePrefix="0" xfId="0"/>
    <xf numFmtId="0" fontId="5" fillId="5" borderId="2" applyAlignment="1" pivotButton="0" quotePrefix="0" xfId="0">
      <alignment wrapText="1"/>
    </xf>
    <xf numFmtId="0" fontId="5" fillId="5" borderId="3" applyAlignment="1" pivotButton="0" quotePrefix="0" xfId="0">
      <alignment wrapText="1"/>
    </xf>
    <xf numFmtId="0" fontId="5" fillId="5" borderId="4" applyAlignment="1" pivotButton="0" quotePrefix="0" xfId="0">
      <alignment wrapText="1"/>
    </xf>
    <xf numFmtId="0" fontId="5" fillId="5" borderId="2" applyAlignment="1" pivotButton="0" quotePrefix="0" xfId="0">
      <alignment horizontal="left" wrapText="1"/>
    </xf>
    <xf numFmtId="0" fontId="5" fillId="5" borderId="3" applyAlignment="1" pivotButton="0" quotePrefix="0" xfId="0">
      <alignment horizontal="left" wrapText="1"/>
    </xf>
    <xf numFmtId="0" fontId="5" fillId="5" borderId="4" applyAlignment="1" pivotButton="0" quotePrefix="0" xfId="0">
      <alignment horizontal="left" wrapText="1"/>
    </xf>
    <xf numFmtId="0" fontId="5" fillId="5" borderId="2" applyAlignment="1" pivotButton="0" quotePrefix="0" xfId="0">
      <alignment horizontal="left" vertical="center" wrapText="1"/>
    </xf>
    <xf numFmtId="0" fontId="5" fillId="5" borderId="3" applyAlignment="1" pivotButton="0" quotePrefix="0" xfId="0">
      <alignment horizontal="left" vertical="center" wrapText="1"/>
    </xf>
    <xf numFmtId="0" fontId="5" fillId="5" borderId="4" applyAlignment="1" pivotButton="0" quotePrefix="0" xfId="0">
      <alignment horizontal="left" vertical="center" wrapText="1"/>
    </xf>
    <xf numFmtId="0" fontId="5" fillId="5" borderId="1" pivotButton="0" quotePrefix="0" xfId="0"/>
    <xf numFmtId="0" fontId="5" fillId="5" borderId="1" applyAlignment="1" pivotButton="0" quotePrefix="0" xfId="0">
      <alignment horizontal="center"/>
    </xf>
    <xf numFmtId="0" fontId="5" fillId="5" borderId="1" applyAlignment="1" pivotButton="0" quotePrefix="0" xfId="0">
      <alignment horizontal="center" vertical="center"/>
    </xf>
    <xf numFmtId="0" fontId="4" fillId="0" borderId="1" applyAlignment="1" pivotButton="0" quotePrefix="0" xfId="0">
      <alignment vertical="center" wrapText="1"/>
    </xf>
    <xf numFmtId="0" fontId="0" fillId="6" borderId="0" pivotButton="0" quotePrefix="0" xfId="0"/>
    <xf numFmtId="0" fontId="6" fillId="6" borderId="0" pivotButton="0" quotePrefix="0" xfId="0"/>
    <xf numFmtId="0" fontId="6" fillId="6" borderId="1" pivotButton="0" quotePrefix="0" xfId="0"/>
    <xf numFmtId="0" fontId="6" fillId="6" borderId="1" applyAlignment="1" pivotButton="0" quotePrefix="0" xfId="0">
      <alignment vertical="center"/>
    </xf>
    <xf numFmtId="0" fontId="4" fillId="0" borderId="1" applyAlignment="1" pivotButton="0" quotePrefix="0" xfId="0">
      <alignment vertical="center"/>
    </xf>
    <xf numFmtId="0" fontId="0" fillId="7" borderId="0" pivotButton="0" quotePrefix="0" xfId="0"/>
    <xf numFmtId="0" fontId="7" fillId="7" borderId="0" pivotButton="0" quotePrefix="0" xfId="0"/>
    <xf numFmtId="0" fontId="7" fillId="7" borderId="1" pivotButton="0" quotePrefix="0" xfId="0"/>
    <xf numFmtId="0" fontId="8" fillId="3" borderId="0" pivotButton="0" quotePrefix="0" xfId="0"/>
    <xf numFmtId="0" fontId="8" fillId="3" borderId="5" pivotButton="0" quotePrefix="0" xfId="0"/>
    <xf numFmtId="0" fontId="8" fillId="3" borderId="6" pivotButton="0" quotePrefix="0" xfId="0"/>
    <xf numFmtId="0" fontId="8" fillId="3" borderId="7" pivotButton="0" quotePrefix="0" xfId="0"/>
    <xf numFmtId="0" fontId="8" fillId="3" borderId="8" pivotButton="0" quotePrefix="0" xfId="0"/>
    <xf numFmtId="0" fontId="8" fillId="3" borderId="9" pivotButton="0" quotePrefix="0" xfId="0"/>
    <xf numFmtId="0" fontId="8" fillId="3" borderId="10" pivotButton="0" quotePrefix="0" xfId="0"/>
    <xf numFmtId="0" fontId="8" fillId="3" borderId="11" pivotButton="0" quotePrefix="0" xfId="0"/>
    <xf numFmtId="0" fontId="8" fillId="3" borderId="12" pivotButton="0" quotePrefix="0" xfId="0"/>
    <xf numFmtId="0" fontId="8" fillId="3" borderId="5" applyAlignment="1" pivotButton="0" quotePrefix="0" xfId="0">
      <alignment wrapText="1"/>
    </xf>
    <xf numFmtId="0" fontId="8" fillId="3" borderId="6" applyAlignment="1" pivotButton="0" quotePrefix="0" xfId="0">
      <alignment wrapText="1"/>
    </xf>
    <xf numFmtId="0" fontId="8" fillId="3" borderId="7" applyAlignment="1" pivotButton="0" quotePrefix="0" xfId="0">
      <alignment wrapText="1"/>
    </xf>
    <xf numFmtId="0" fontId="8" fillId="3" borderId="8" applyAlignment="1" pivotButton="0" quotePrefix="0" xfId="0">
      <alignment wrapText="1"/>
    </xf>
    <xf numFmtId="0" fontId="8" fillId="3" borderId="0" applyAlignment="1" pivotButton="0" quotePrefix="0" xfId="0">
      <alignment wrapText="1"/>
    </xf>
    <xf numFmtId="0" fontId="8" fillId="3" borderId="9" applyAlignment="1" pivotButton="0" quotePrefix="0" xfId="0">
      <alignment wrapText="1"/>
    </xf>
    <xf numFmtId="0" fontId="8" fillId="3" borderId="10" applyAlignment="1" pivotButton="0" quotePrefix="0" xfId="0">
      <alignment wrapText="1"/>
    </xf>
    <xf numFmtId="0" fontId="8" fillId="3" borderId="11" applyAlignment="1" pivotButton="0" quotePrefix="0" xfId="0">
      <alignment wrapText="1"/>
    </xf>
    <xf numFmtId="0" fontId="8" fillId="3" borderId="12" applyAlignment="1" pivotButton="0" quotePrefix="0" xfId="0">
      <alignment wrapText="1"/>
    </xf>
    <xf numFmtId="0" fontId="8" fillId="3" borderId="5" applyAlignment="1" pivotButton="0" quotePrefix="0" xfId="0">
      <alignment vertical="center" wrapText="1"/>
    </xf>
    <xf numFmtId="0" fontId="8" fillId="3" borderId="6" applyAlignment="1" pivotButton="0" quotePrefix="0" xfId="0">
      <alignment vertical="center" wrapText="1"/>
    </xf>
    <xf numFmtId="0" fontId="8" fillId="3" borderId="7" applyAlignment="1" pivotButton="0" quotePrefix="0" xfId="0">
      <alignment vertical="center" wrapText="1"/>
    </xf>
    <xf numFmtId="0" fontId="8" fillId="3" borderId="8" applyAlignment="1" pivotButton="0" quotePrefix="0" xfId="0">
      <alignment vertical="center" wrapText="1"/>
    </xf>
    <xf numFmtId="0" fontId="8" fillId="3" borderId="0" applyAlignment="1" pivotButton="0" quotePrefix="0" xfId="0">
      <alignment vertical="center" wrapText="1"/>
    </xf>
    <xf numFmtId="0" fontId="8" fillId="3" borderId="9" applyAlignment="1" pivotButton="0" quotePrefix="0" xfId="0">
      <alignment vertical="center" wrapText="1"/>
    </xf>
    <xf numFmtId="0" fontId="8" fillId="3" borderId="10" applyAlignment="1" pivotButton="0" quotePrefix="0" xfId="0">
      <alignment vertical="center" wrapText="1"/>
    </xf>
    <xf numFmtId="0" fontId="8" fillId="3" borderId="11" applyAlignment="1" pivotButton="0" quotePrefix="0" xfId="0">
      <alignment vertical="center" wrapText="1"/>
    </xf>
    <xf numFmtId="0" fontId="8" fillId="3" borderId="12" applyAlignment="1" pivotButton="0" quotePrefix="0" xfId="0">
      <alignment vertical="center" wrapText="1"/>
    </xf>
    <xf numFmtId="0" fontId="9" fillId="2" borderId="0" pivotButton="0" quotePrefix="0" xfId="0"/>
    <xf numFmtId="0" fontId="9" fillId="2" borderId="1" pivotButton="0" quotePrefix="0" xfId="0"/>
    <xf numFmtId="0" fontId="9" fillId="2" borderId="1" applyAlignment="1" pivotButton="0" quotePrefix="0" xfId="0">
      <alignment wrapText="1"/>
    </xf>
    <xf numFmtId="0" fontId="9" fillId="2" borderId="1" applyAlignment="1" pivotButton="0" quotePrefix="0" xfId="0">
      <alignment horizontal="center" wrapText="1"/>
    </xf>
    <xf numFmtId="0" fontId="9" fillId="2" borderId="1" applyAlignment="1" pivotButton="0" quotePrefix="0" xfId="0">
      <alignment horizontal="center" vertical="center" wrapText="1"/>
    </xf>
    <xf numFmtId="164" fontId="6" fillId="6" borderId="1" applyAlignment="1" pivotButton="0" quotePrefix="0" xfId="0">
      <alignment vertical="center"/>
    </xf>
    <xf numFmtId="165" fontId="6" fillId="6" borderId="1" applyAlignment="1" pivotButton="0" quotePrefix="0" xfId="0">
      <alignment vertical="center"/>
    </xf>
    <xf numFmtId="164" fontId="4" fillId="0" borderId="1" applyAlignment="1" pivotButton="0" quotePrefix="0" xfId="0">
      <alignment vertical="center"/>
    </xf>
    <xf numFmtId="165" fontId="4" fillId="0" borderId="1" applyAlignment="1" pivotButton="0" quotePrefix="0" xfId="0">
      <alignment vertical="center"/>
    </xf>
    <xf numFmtId="0" fontId="4" fillId="0" borderId="11" pivotButton="0" quotePrefix="0" xfId="0"/>
    <xf numFmtId="0" fontId="4" fillId="0" borderId="13" pivotButton="0" quotePrefix="0" xfId="0"/>
    <xf numFmtId="0" fontId="4" fillId="0" borderId="11" applyAlignment="1" pivotButton="0" quotePrefix="0" xfId="0">
      <alignment vertical="center"/>
    </xf>
    <xf numFmtId="0" fontId="4" fillId="0" borderId="13" applyAlignment="1" pivotButton="0" quotePrefix="0" xfId="0">
      <alignment vertical="center"/>
    </xf>
    <xf numFmtId="0" fontId="10" fillId="3" borderId="0" pivotButton="0" quotePrefix="0" xfId="0"/>
    <xf numFmtId="0" fontId="10" fillId="3" borderId="14" pivotButton="0" quotePrefix="0" xfId="0"/>
    <xf numFmtId="0" fontId="10" fillId="3" borderId="15" pivotButton="0" quotePrefix="0" xfId="0"/>
    <xf numFmtId="0" fontId="10" fillId="3" borderId="16" pivotButton="0" quotePrefix="0" xfId="0"/>
    <xf numFmtId="0" fontId="10" fillId="3" borderId="14" applyAlignment="1" pivotButton="0" quotePrefix="0" xfId="0">
      <alignment horizontal="center"/>
    </xf>
    <xf numFmtId="0" fontId="10" fillId="3" borderId="15" applyAlignment="1" pivotButton="0" quotePrefix="0" xfId="0">
      <alignment horizontal="center"/>
    </xf>
    <xf numFmtId="0" fontId="10" fillId="3" borderId="16" applyAlignment="1" pivotButton="0" quotePrefix="0" xfId="0">
      <alignment horizontal="center"/>
    </xf>
    <xf numFmtId="0" fontId="10" fillId="3" borderId="14" applyAlignment="1" pivotButton="0" quotePrefix="0" xfId="0">
      <alignment horizontal="center" vertical="center"/>
    </xf>
    <xf numFmtId="0" fontId="10" fillId="3" borderId="15" applyAlignment="1" pivotButton="0" quotePrefix="0" xfId="0">
      <alignment horizontal="center" vertical="center"/>
    </xf>
    <xf numFmtId="0" fontId="10" fillId="3" borderId="16" applyAlignment="1" pivotButton="0" quotePrefix="0" xfId="0">
      <alignment horizontal="center" vertical="center"/>
    </xf>
    <xf numFmtId="164" fontId="10" fillId="3" borderId="15" applyAlignment="1" pivotButton="0" quotePrefix="0" xfId="0">
      <alignment horizontal="center" vertical="center"/>
    </xf>
    <xf numFmtId="165" fontId="10" fillId="3" borderId="16" applyAlignment="1" pivotButton="0" quotePrefix="0" xfId="0">
      <alignment horizontal="center" vertical="center"/>
    </xf>
    <xf numFmtId="0" fontId="11" fillId="0" borderId="0" pivotButton="0" quotePrefix="0" xfId="0"/>
    <xf numFmtId="0" fontId="11" fillId="0" borderId="1" pivotButton="0" quotePrefix="0" xfId="0"/>
    <xf numFmtId="0" fontId="11" fillId="0" borderId="1" applyAlignment="1" pivotButton="0" quotePrefix="0" xfId="0">
      <alignment vertical="center"/>
    </xf>
    <xf numFmtId="3" fontId="11" fillId="0" borderId="1" applyAlignment="1" pivotButton="0" quotePrefix="0" xfId="0">
      <alignment vertical="center"/>
    </xf>
    <xf numFmtId="0" fontId="4" fillId="0" borderId="11" applyAlignment="1" pivotButton="0" quotePrefix="0" xfId="0">
      <alignment vertical="center" wrapText="1"/>
    </xf>
    <xf numFmtId="0" fontId="4" fillId="0" borderId="13" applyAlignment="1" pivotButton="0" quotePrefix="0" xfId="0">
      <alignment vertical="center" wrapText="1"/>
    </xf>
    <xf numFmtId="0" fontId="10" fillId="3" borderId="17" pivotButton="0" quotePrefix="0" xfId="0"/>
    <xf numFmtId="0" fontId="10" fillId="3" borderId="17" applyAlignment="1" pivotButton="0" quotePrefix="0" xfId="0">
      <alignment horizontal="center"/>
    </xf>
    <xf numFmtId="0" fontId="10" fillId="3" borderId="17" applyAlignment="1" pivotButton="0" quotePrefix="0" xfId="0">
      <alignment horizontal="center" vertical="center"/>
    </xf>
    <xf numFmtId="0" fontId="0" fillId="0" borderId="13" pivotButton="0" quotePrefix="0" xfId="0"/>
    <xf numFmtId="0" fontId="0" fillId="0" borderId="18" pivotButton="0" quotePrefix="0" xfId="0"/>
    <xf numFmtId="0" fontId="5" fillId="5" borderId="19" applyAlignment="1" pivotButton="0" quotePrefix="0" xfId="0">
      <alignment horizontal="left" vertical="center" wrapText="1"/>
    </xf>
    <xf numFmtId="0" fontId="0" fillId="0" borderId="3" pivotButton="0" quotePrefix="0" xfId="0"/>
    <xf numFmtId="0" fontId="0" fillId="0" borderId="4" pivotButton="0" quotePrefix="0" xfId="0"/>
    <xf numFmtId="0" fontId="8" fillId="3" borderId="1" applyAlignment="1" pivotButton="0" quotePrefix="0" xfId="0">
      <alignment vertical="center" wrapText="1"/>
    </xf>
    <xf numFmtId="0" fontId="0" fillId="0" borderId="6" pivotButton="0" quotePrefix="0" xfId="0"/>
    <xf numFmtId="0" fontId="0" fillId="0" borderId="7" pivotButton="0" quotePrefix="0" xfId="0"/>
    <xf numFmtId="0" fontId="0" fillId="0" borderId="8" pivotButton="0" quotePrefix="0" xfId="0"/>
    <xf numFmtId="0" fontId="0" fillId="0" borderId="9" pivotButton="0" quotePrefix="0" xfId="0"/>
    <xf numFmtId="0" fontId="0" fillId="0" borderId="10" pivotButton="0" quotePrefix="0" xfId="0"/>
    <xf numFmtId="0" fontId="0" fillId="0" borderId="11" pivotButton="0" quotePrefix="0" xfId="0"/>
    <xf numFmtId="0" fontId="0" fillId="0" borderId="12" pivotButton="0" quotePrefix="0" xfId="0"/>
    <xf numFmtId="164" fontId="6" fillId="6" borderId="1" applyAlignment="1" pivotButton="0" quotePrefix="0" xfId="0">
      <alignment vertical="center"/>
    </xf>
    <xf numFmtId="165" fontId="6" fillId="6" borderId="1" applyAlignment="1" pivotButton="0" quotePrefix="0" xfId="0">
      <alignment vertical="center"/>
    </xf>
    <xf numFmtId="164" fontId="4" fillId="0" borderId="1" applyAlignment="1" pivotButton="0" quotePrefix="0" xfId="0">
      <alignment vertical="center"/>
    </xf>
    <xf numFmtId="165" fontId="4" fillId="0" borderId="1" applyAlignment="1" pivotButton="0" quotePrefix="0" xfId="0">
      <alignment vertical="center"/>
    </xf>
    <xf numFmtId="3" fontId="11" fillId="0" borderId="1" applyAlignment="1" pivotButton="0" quotePrefix="0" xfId="0">
      <alignment vertical="center"/>
    </xf>
    <xf numFmtId="164" fontId="10" fillId="3" borderId="15" applyAlignment="1" pivotButton="0" quotePrefix="0" xfId="0">
      <alignment horizontal="center" vertical="center"/>
    </xf>
    <xf numFmtId="165" fontId="10" fillId="3" borderId="16" applyAlignment="1" pivotButton="0" quotePrefix="0" xfId="0">
      <alignment horizontal="center" vertical="center"/>
    </xf>
  </cellXfs>
  <cellStyles count="1">
    <cellStyle name="Normal" xfId="0"/>
  </cellStyles>
  <dxfs count="9">
    <dxf>
      <font>
        <b val="1"/>
        <color rgb="FF9D2B2B"/>
      </font>
      <fill>
        <patternFill patternType="solid">
          <bgColor rgb="FFF6E6E7"/>
        </patternFill>
      </fill>
    </dxf>
    <dxf>
      <font>
        <b val="1"/>
        <color rgb="FF5A8F4A"/>
      </font>
      <fill>
        <patternFill patternType="solid">
          <bgColor rgb="FFEAF3E7"/>
        </patternFill>
      </fill>
    </dxf>
    <dxf>
      <font>
        <b val="1"/>
        <color rgb="FF5A8F4A"/>
      </font>
      <fill>
        <patternFill patternType="solid">
          <bgColor rgb="FFEAF3E7"/>
        </patternFill>
      </fill>
    </dxf>
    <dxf>
      <font>
        <b val="1"/>
        <color rgb="FF9D2B2B"/>
      </font>
      <fill>
        <patternFill patternType="solid">
          <bgColor rgb="FFF6E6E7"/>
        </patternFill>
      </fill>
    </dxf>
    <dxf>
      <font>
        <b val="1"/>
        <color rgb="FF9D2B2B"/>
      </font>
      <fill>
        <patternFill patternType="solid">
          <bgColor rgb="FFF6E6E7"/>
        </patternFill>
      </fill>
    </dxf>
    <dxf>
      <font>
        <b val="1"/>
        <color rgb="FF5A8F4A"/>
      </font>
      <fill>
        <patternFill patternType="solid">
          <bgColor rgb="FFEAF3E7"/>
        </patternFill>
      </fill>
    </dxf>
    <dxf>
      <font>
        <b val="1"/>
        <color rgb="FF5A8F4A"/>
      </font>
      <fill>
        <patternFill patternType="solid">
          <bgColor rgb="FFEAF3E7"/>
        </patternFill>
      </fill>
    </dxf>
    <dxf>
      <font>
        <b val="1"/>
        <color rgb="FF9D2B2B"/>
      </font>
      <fill>
        <patternFill patternType="solid">
          <bgColor rgb="FFF6E6E7"/>
        </patternFill>
      </fill>
    </dxf>
    <dxf>
      <font>
        <b val="1"/>
        <color rgb="FF9D2B2B"/>
      </font>
      <fill>
        <patternFill patternType="solid">
          <bgColor rgb="FFF6E6E7"/>
        </patternFill>
      </fill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Цена и прибыль на единицу по SKU, ₽</a:t>
            </a:r>
          </a:p>
        </rich>
      </tx>
    </title>
    <plotArea>
      <barChart>
        <barDir val="col"/>
        <grouping val="clustered"/>
        <varyColors val="0"/>
        <ser>
          <idx val="0"/>
          <order val="0"/>
          <tx>
            <v>Цена, ₽</v>
          </tx>
          <spPr>
            <a:ln xmlns:a="http://schemas.openxmlformats.org/drawingml/2006/main">
              <a:prstDash val="solid"/>
            </a:ln>
          </spPr>
          <cat>
            <strRef>
              <f>'Свод'!$D$6:$D$15</f>
              <strCache>
                <ptCount val="0"/>
              </strCache>
            </strRef>
          </cat>
          <val>
            <numRef>
              <f>'Свод'!$E$6:$E$15</f>
              <numCache>
                <formatCode>#,##0</formatCode>
                <ptCount val="0"/>
              </numCache>
            </numRef>
          </val>
        </ser>
        <ser>
          <idx val="1"/>
          <order val="1"/>
          <tx>
            <v>Прибыль, ₽</v>
          </tx>
          <spPr>
            <a:ln xmlns:a="http://schemas.openxmlformats.org/drawingml/2006/main">
              <a:prstDash val="solid"/>
            </a:ln>
          </spPr>
          <cat>
            <strRef>
              <f>'Свод'!$D$6:$D$15</f>
              <strCache>
                <ptCount val="0"/>
              </strCache>
            </strRef>
          </cat>
          <val>
            <numRef>
              <f>'Свод'!$F$6:$F$15</f>
              <numCache>
                <formatCode>#,##0</formatCode>
                <ptCount val="0"/>
              </numCache>
            </numRef>
          </val>
        </ser>
        <gapWidth val="150"/>
        <axId val="48650112"/>
        <axId val="48672768"/>
      </barChart>
      <catAx>
        <axId val="48650112"/>
        <scaling>
          <orientation val="minMax"/>
        </scaling>
        <delete val="0"/>
        <axPos val="b"/>
        <majorGridlines>
          <spPr>
            <a:ln xmlns:a="http://schemas.openxmlformats.org/drawingml/2006/main" w="9525">
              <a:solidFill>
                <a:srgbClr val="CCCCCC"/>
              </a:solidFill>
              <a:prstDash val="dash"/>
            </a:ln>
          </spPr>
        </majorGridlines>
        <numFmt formatCode="General" sourceLinked="0"/>
        <majorTickMark val="none"/>
        <minorTickMark val="none"/>
        <tickLblPos val="nextTo"/>
        <crossAx val="48672768"/>
        <lblAlgn val="ctr"/>
        <lblOffset val="100"/>
        <noMultiLvlLbl val="0"/>
      </catAx>
      <valAx>
        <axId val="48672768"/>
        <scaling>
          <orientation val="minMax"/>
        </scaling>
        <delete val="0"/>
        <axPos val="l"/>
        <majorGridlines>
          <spPr>
            <a:ln xmlns:a="http://schemas.openxmlformats.org/drawingml/2006/main" w="9525">
              <a:solidFill>
                <a:srgbClr val="CCCCCC"/>
              </a:solidFill>
              <a:prstDash val="dash"/>
            </a:ln>
          </spPr>
        </majorGridlines>
        <numFmt formatCode="#,##0" sourceLinked="0"/>
        <majorTickMark val="none"/>
        <minorTickMark val="none"/>
        <crossAx val="48650112"/>
        <crossBetween val="between"/>
      </valAx>
    </plotArea>
    <plotVisOnly val="1"/>
    <dispBlanksAs val="gap"/>
  </chart>
  <spPr>
    <a:ln xmlns:a="http://schemas.openxmlformats.org/drawingml/2006/main" w="9525">
      <a:solidFill>
        <a:srgbClr val="D9D9D9"/>
      </a:solidFill>
      <a:prstDash val="solid"/>
    </a:ln>
  </spPr>
</chartSpace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_rels/drawing2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6</col>
      <colOff>0</colOff>
      <row>0</row>
      <rowOff>0</rowOff>
    </from>
    <ext cx="666750" cy="666750"/>
    <pic>
      <nvPicPr>
        <cNvPr id="1" name="e3380a6a-2e26-49b2-b148-01fccd9af8dd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  <a:ln xmlns:a="http://schemas.openxmlformats.org/drawingml/2006/main">
          <a:prstDash val="solid"/>
        </a:ln>
      </spPr>
    </pic>
    <clientData/>
  </oneCellAnchor>
</wsDr>
</file>

<file path=xl/drawings/drawing2.xml><?xml version="1.0" encoding="utf-8"?>
<wsDr xmlns="http://schemas.openxmlformats.org/drawingml/2006/spreadsheetDrawing">
  <twoCellAnchor>
    <from>
      <col>0</col>
      <colOff>0</colOff>
      <row>17</row>
      <rowOff>0</rowOff>
    </from>
    <to>
      <col>6</col>
      <colOff>0</colOff>
      <row>34</row>
      <rowOff>0</rowOff>
    </to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twoCellAnchor>
</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_rels/sheet3.xml.rels><Relationships xmlns="http://schemas.openxmlformats.org/package/2006/relationships"><Relationship Type="http://schemas.openxmlformats.org/officeDocument/2006/relationships/drawing" Target="/xl/drawings/drawing2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4"/>
  <sheetViews>
    <sheetView showGridLines="0" workbookViewId="0">
      <selection activeCell="A1" sqref="A1"/>
    </sheetView>
  </sheetViews>
  <sheetFormatPr baseColWidth="8" defaultRowHeight="15"/>
  <cols>
    <col width="18" customWidth="1" min="1" max="1"/>
    <col width="28" customWidth="1" min="2" max="2"/>
    <col width="18" customWidth="1" min="3" max="3"/>
    <col width="28" customWidth="1" min="4" max="4"/>
    <col width="18" customWidth="1" min="5" max="5"/>
    <col width="28" customWidth="1" min="6" max="6"/>
    <col width="14" customWidth="1" min="7" max="7"/>
    <col width="14" customWidth="1" min="8" max="8"/>
  </cols>
  <sheetData>
    <row r="1" ht="28" customHeight="1">
      <c r="A1" s="5" t="inlineStr">
        <is>
          <t>FINSPECT • Юнит-экономика маркетплейсов</t>
        </is>
      </c>
    </row>
    <row r="2" ht="28" customHeight="1"/>
    <row r="3" ht="30" customHeight="1">
      <c r="A3" s="9" t="inlineStr">
        <is>
          <t>Рабочий инструмент для собственника и финансовой команды</t>
        </is>
      </c>
    </row>
    <row r="5">
      <c r="A5" s="13" t="inlineStr">
        <is>
          <t>Назначение</t>
        </is>
      </c>
      <c r="B5" s="17" t="inlineStr">
        <is>
          <t>Считает прибыль на единицу и маржинальность SKU с учётом комиссии, логистики, рекламы, возвратов, налогов и себестоимости.</t>
        </is>
      </c>
      <c r="C5" s="105" t="n"/>
      <c r="D5" s="105" t="n"/>
      <c r="E5" s="105" t="n"/>
      <c r="F5" s="106" t="n"/>
    </row>
    <row r="6">
      <c r="A6" s="13" t="inlineStr">
        <is>
          <t>Что вводить</t>
        </is>
      </c>
      <c r="B6" s="17" t="inlineStr">
        <is>
          <t>Цена, комиссия, логистика, реклама, упаковка, себестоимость, налог и доля возвратов.</t>
        </is>
      </c>
      <c r="C6" s="105" t="n"/>
      <c r="D6" s="105" t="n"/>
      <c r="E6" s="105" t="n"/>
      <c r="F6" s="106" t="n"/>
    </row>
    <row r="7">
      <c r="A7" s="13" t="inlineStr">
        <is>
          <t>Что получите</t>
        </is>
      </c>
      <c r="B7" s="17" t="inlineStr">
        <is>
          <t>Чистая выручка, переменные расходы, прибыль на единицу, маржинальность и запас по цене.</t>
        </is>
      </c>
      <c r="C7" s="105" t="n"/>
      <c r="D7" s="105" t="n"/>
      <c r="E7" s="105" t="n"/>
      <c r="F7" s="106" t="n"/>
    </row>
    <row r="8">
      <c r="A8" s="13" t="inlineStr">
        <is>
          <t>Периодичность</t>
        </is>
      </c>
      <c r="B8" s="17" t="inlineStr">
        <is>
          <t>Перед запуском SKU и после каждого изменения тарифов или цены.</t>
        </is>
      </c>
      <c r="C8" s="105" t="n"/>
      <c r="D8" s="105" t="n"/>
      <c r="E8" s="105" t="n"/>
      <c r="F8" s="106" t="n"/>
    </row>
    <row r="9">
      <c r="A9" s="13" t="inlineStr">
        <is>
          <t>Версия</t>
        </is>
      </c>
      <c r="B9" s="17" t="inlineStr">
        <is>
          <t>1.0 • 2026-07-29</t>
        </is>
      </c>
      <c r="C9" s="105" t="n"/>
      <c r="D9" s="105" t="n"/>
      <c r="E9" s="105" t="n"/>
      <c r="F9" s="106" t="n"/>
    </row>
    <row r="11" ht="24" customHeight="1">
      <c r="A11" s="107" t="inlineStr">
        <is>
          <t>Порядок работы</t>
        </is>
      </c>
      <c r="B11" s="108" t="n"/>
      <c r="C11" s="108" t="n"/>
      <c r="D11" s="108" t="n"/>
      <c r="E11" s="108" t="n"/>
      <c r="F11" s="109" t="n"/>
    </row>
    <row r="12">
      <c r="A12" s="34" t="inlineStr">
        <is>
          <t>1</t>
        </is>
      </c>
      <c r="B12" s="35" t="inlineStr">
        <is>
          <t>Замените демонстрационные значения в жёлтых ячейках с синим шрифтом.</t>
        </is>
      </c>
      <c r="C12" s="105" t="n"/>
      <c r="D12" s="105" t="n"/>
      <c r="E12" s="105" t="n"/>
      <c r="F12" s="106" t="n"/>
    </row>
    <row r="13">
      <c r="A13" s="34" t="inlineStr">
        <is>
          <t>2</t>
        </is>
      </c>
      <c r="B13" s="35" t="inlineStr">
        <is>
          <t>Не вводите данные в расчётные ячейки: они содержат формулы.</t>
        </is>
      </c>
      <c r="C13" s="105" t="n"/>
      <c r="D13" s="105" t="n"/>
      <c r="E13" s="105" t="n"/>
      <c r="F13" s="106" t="n"/>
    </row>
    <row r="14">
      <c r="A14" s="34" t="inlineStr">
        <is>
          <t>3</t>
        </is>
      </c>
      <c r="B14" s="35" t="inlineStr">
        <is>
          <t>Проверьте лист «Контроль» и устраните строки со статусом «ПРОВЕРИТЬ».</t>
        </is>
      </c>
      <c r="C14" s="105" t="n"/>
      <c r="D14" s="105" t="n"/>
      <c r="E14" s="105" t="n"/>
      <c r="F14" s="106" t="n"/>
    </row>
    <row r="15">
      <c r="A15" s="34" t="inlineStr">
        <is>
          <t>4</t>
        </is>
      </c>
      <c r="B15" s="35" t="inlineStr">
        <is>
          <t>Зафиксируйте период, источник и ответственного до передачи файла в работу.</t>
        </is>
      </c>
      <c r="C15" s="105" t="n"/>
      <c r="D15" s="105" t="n"/>
      <c r="E15" s="105" t="n"/>
      <c r="F15" s="106" t="n"/>
    </row>
    <row r="17" ht="24" customHeight="1">
      <c r="A17" s="107" t="inlineStr">
        <is>
          <t>Легенда</t>
        </is>
      </c>
      <c r="B17" s="108" t="n"/>
      <c r="C17" s="108" t="n"/>
      <c r="D17" s="108" t="n"/>
      <c r="E17" s="108" t="n"/>
      <c r="F17" s="109" t="n"/>
    </row>
    <row r="18">
      <c r="A18" s="39" t="inlineStr">
        <is>
          <t>Ввод</t>
        </is>
      </c>
      <c r="B18" s="16" t="inlineStr">
        <is>
          <t>Жёлтая заливка + синий шрифт</t>
        </is>
      </c>
      <c r="C18" s="105" t="n"/>
      <c r="D18" s="105" t="n"/>
      <c r="E18" s="105" t="n"/>
      <c r="F18" s="106" t="n"/>
    </row>
    <row r="19">
      <c r="A19" s="40" t="inlineStr">
        <is>
          <t>Расчёт</t>
        </is>
      </c>
      <c r="B19" s="16" t="inlineStr">
        <is>
          <t>Формулы, защищённая логика</t>
        </is>
      </c>
      <c r="C19" s="105" t="n"/>
      <c r="D19" s="105" t="n"/>
      <c r="E19" s="105" t="n"/>
      <c r="F19" s="106" t="n"/>
    </row>
    <row r="20">
      <c r="A20" s="43" t="inlineStr">
        <is>
          <t>Контроль</t>
        </is>
      </c>
      <c r="B20" s="16" t="inlineStr">
        <is>
          <t>Зелёный — проверка пройдена; бордовый — требуется действие</t>
        </is>
      </c>
      <c r="C20" s="105" t="n"/>
      <c r="D20" s="105" t="n"/>
      <c r="E20" s="105" t="n"/>
      <c r="F20" s="106" t="n"/>
    </row>
    <row r="22">
      <c r="A22" s="110" t="inlineStr">
        <is>
          <t>Шаблон для управленческих расчётов. Не является бухгалтерской отчётностью, аудиторским заключением или налоговой консультацией.
© Finspect • finspect.ru</t>
        </is>
      </c>
      <c r="B22" s="111" t="n"/>
      <c r="C22" s="111" t="n"/>
      <c r="D22" s="111" t="n"/>
      <c r="E22" s="111" t="n"/>
      <c r="F22" s="112" t="n"/>
    </row>
    <row r="23">
      <c r="A23" s="113" t="n"/>
      <c r="F23" s="114" t="n"/>
    </row>
    <row r="24">
      <c r="A24" s="115" t="n"/>
      <c r="B24" s="116" t="n"/>
      <c r="C24" s="116" t="n"/>
      <c r="D24" s="116" t="n"/>
      <c r="E24" s="116" t="n"/>
      <c r="F24" s="117" t="n"/>
    </row>
  </sheetData>
  <mergeCells count="17">
    <mergeCell ref="A11:F11"/>
    <mergeCell ref="A3:H3"/>
    <mergeCell ref="B7:F7"/>
    <mergeCell ref="B12:F12"/>
    <mergeCell ref="B6:F6"/>
    <mergeCell ref="B9:F9"/>
    <mergeCell ref="B20:F20"/>
    <mergeCell ref="B15:F15"/>
    <mergeCell ref="A22:F24"/>
    <mergeCell ref="A1:H2"/>
    <mergeCell ref="B5:F5"/>
    <mergeCell ref="B19:F19"/>
    <mergeCell ref="A17:F17"/>
    <mergeCell ref="B14:F14"/>
    <mergeCell ref="B8:F8"/>
    <mergeCell ref="B18:F18"/>
    <mergeCell ref="B13:F13"/>
  </mergeCells>
  <pageMargins left="0.7" right="0.7" top="0.75" bottom="0.75" header="0.3" footer="0.3"/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P35"/>
  <sheetViews>
    <sheetView showGridLines="0" workbookViewId="0">
      <selection activeCell="A1" sqref="A1"/>
    </sheetView>
  </sheetViews>
  <sheetFormatPr baseColWidth="8" defaultRowHeight="15"/>
  <cols>
    <col width="10" customWidth="1" min="1" max="1"/>
    <col width="2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6" customWidth="1" min="11" max="11"/>
    <col width="16" customWidth="1" min="12" max="12"/>
    <col width="16" customWidth="1" min="13" max="13"/>
    <col width="16" customWidth="1" min="14" max="14"/>
    <col width="16" customWidth="1" min="15" max="15"/>
    <col width="14" customWidth="1" min="16" max="16"/>
  </cols>
  <sheetData>
    <row r="1" ht="28" customHeight="1">
      <c r="A1" s="5" t="inlineStr">
        <is>
          <t>FINSPECT • Юнит-экономика маркетплейсов</t>
        </is>
      </c>
    </row>
    <row r="2" ht="28" customHeight="1"/>
    <row r="3" ht="30" customHeight="1">
      <c r="A3" s="9" t="inlineStr">
        <is>
          <t>Тарифы и налоги вводите как долю от цены</t>
        </is>
      </c>
    </row>
    <row r="5" ht="28" customHeight="1">
      <c r="A5" s="75" t="inlineStr">
        <is>
          <t>SKU</t>
        </is>
      </c>
      <c r="B5" s="75" t="inlineStr">
        <is>
          <t>Товар</t>
        </is>
      </c>
      <c r="C5" s="75" t="inlineStr">
        <is>
          <t>Цена, ₽</t>
        </is>
      </c>
      <c r="D5" s="75" t="inlineStr">
        <is>
          <t>Комиссия, %</t>
        </is>
      </c>
      <c r="E5" s="75" t="inlineStr">
        <is>
          <t>Логистика, ₽</t>
        </is>
      </c>
      <c r="F5" s="75" t="inlineStr">
        <is>
          <t>Реклама, ₽</t>
        </is>
      </c>
      <c r="G5" s="75" t="inlineStr">
        <is>
          <t>Упаковка, ₽</t>
        </is>
      </c>
      <c r="H5" s="75" t="inlineStr">
        <is>
          <t>Себестоимость, ₽</t>
        </is>
      </c>
      <c r="I5" s="75" t="inlineStr">
        <is>
          <t>Налог, %</t>
        </is>
      </c>
      <c r="J5" s="75" t="inlineStr">
        <is>
          <t>Возвраты, %</t>
        </is>
      </c>
      <c r="K5" s="75" t="inlineStr">
        <is>
          <t>Чистая выручка, ₽</t>
        </is>
      </c>
      <c r="L5" s="75" t="inlineStr">
        <is>
          <t>Переменные расходы, ₽</t>
        </is>
      </c>
      <c r="M5" s="75" t="inlineStr">
        <is>
          <t>Прибыль на единицу, ₽</t>
        </is>
      </c>
      <c r="N5" s="75" t="inlineStr">
        <is>
          <t>Маржинальность, %</t>
        </is>
      </c>
      <c r="O5" s="75" t="inlineStr">
        <is>
          <t>Цена безубыточности, ₽</t>
        </is>
      </c>
      <c r="P5" s="75" t="inlineStr">
        <is>
          <t>Сумма долей, %</t>
        </is>
      </c>
    </row>
    <row r="6">
      <c r="A6" s="39" t="inlineStr">
        <is>
          <t>SKU-001</t>
        </is>
      </c>
      <c r="B6" s="39" t="inlineStr">
        <is>
          <t>Товар А</t>
        </is>
      </c>
      <c r="C6" s="118" t="n">
        <v>3200</v>
      </c>
      <c r="D6" s="119" t="n">
        <v>0.18</v>
      </c>
      <c r="E6" s="118" t="n">
        <v>260</v>
      </c>
      <c r="F6" s="118" t="n">
        <v>340</v>
      </c>
      <c r="G6" s="118" t="n">
        <v>90</v>
      </c>
      <c r="H6" s="118" t="n">
        <v>1100</v>
      </c>
      <c r="I6" s="119" t="n">
        <v>0.06</v>
      </c>
      <c r="J6" s="119" t="n">
        <v>0.08</v>
      </c>
      <c r="K6" s="120">
        <f>IF(A6="",0,C6*(1-D6-I6-J6))</f>
        <v/>
      </c>
      <c r="L6" s="120">
        <f>IF(A6="",0,E6+F6+G6+H6)</f>
        <v/>
      </c>
      <c r="M6" s="120">
        <f>IF(A6="",0,K6-L6)</f>
        <v/>
      </c>
      <c r="N6" s="121">
        <f>IFERROR(M6/C6,0)</f>
        <v/>
      </c>
      <c r="O6" s="120">
        <f>IFERROR((E6+F6+G6+H6)/(1-D6-I6-J6),0)</f>
        <v/>
      </c>
      <c r="P6" s="121">
        <f>IF(A6="",0,D6+I6+J6)</f>
        <v/>
      </c>
    </row>
    <row r="7">
      <c r="A7" s="39" t="inlineStr">
        <is>
          <t>SKU-002</t>
        </is>
      </c>
      <c r="B7" s="39" t="inlineStr">
        <is>
          <t>Товар Б</t>
        </is>
      </c>
      <c r="C7" s="118" t="n">
        <v>4500</v>
      </c>
      <c r="D7" s="119" t="n">
        <v>0.2</v>
      </c>
      <c r="E7" s="118" t="n">
        <v>320</v>
      </c>
      <c r="F7" s="118" t="n">
        <v>420</v>
      </c>
      <c r="G7" s="118" t="n">
        <v>110</v>
      </c>
      <c r="H7" s="118" t="n">
        <v>1700</v>
      </c>
      <c r="I7" s="119" t="n">
        <v>0.06</v>
      </c>
      <c r="J7" s="119" t="n">
        <v>0.05</v>
      </c>
      <c r="K7" s="120">
        <f>IF(A7="",0,C7*(1-D7-I7-J7))</f>
        <v/>
      </c>
      <c r="L7" s="120">
        <f>IF(A7="",0,E7+F7+G7+H7)</f>
        <v/>
      </c>
      <c r="M7" s="120">
        <f>IF(A7="",0,K7-L7)</f>
        <v/>
      </c>
      <c r="N7" s="121">
        <f>IFERROR(M7/C7,0)</f>
        <v/>
      </c>
      <c r="O7" s="120">
        <f>IFERROR((E7+F7+G7+H7)/(1-D7-I7-J7),0)</f>
        <v/>
      </c>
      <c r="P7" s="121">
        <f>IF(A7="",0,D7+I7+J7)</f>
        <v/>
      </c>
    </row>
    <row r="8">
      <c r="A8" s="39" t="inlineStr">
        <is>
          <t>SKU-003</t>
        </is>
      </c>
      <c r="B8" s="39" t="inlineStr">
        <is>
          <t>Товар В</t>
        </is>
      </c>
      <c r="C8" s="118" t="n">
        <v>2100</v>
      </c>
      <c r="D8" s="119" t="n">
        <v>0.16</v>
      </c>
      <c r="E8" s="118" t="n">
        <v>240</v>
      </c>
      <c r="F8" s="118" t="n">
        <v>250</v>
      </c>
      <c r="G8" s="118" t="n">
        <v>70</v>
      </c>
      <c r="H8" s="118" t="n">
        <v>780</v>
      </c>
      <c r="I8" s="119" t="n">
        <v>0.06</v>
      </c>
      <c r="J8" s="119" t="n">
        <v>0.12</v>
      </c>
      <c r="K8" s="120">
        <f>IF(A8="",0,C8*(1-D8-I8-J8))</f>
        <v/>
      </c>
      <c r="L8" s="120">
        <f>IF(A8="",0,E8+F8+G8+H8)</f>
        <v/>
      </c>
      <c r="M8" s="120">
        <f>IF(A8="",0,K8-L8)</f>
        <v/>
      </c>
      <c r="N8" s="121">
        <f>IFERROR(M8/C8,0)</f>
        <v/>
      </c>
      <c r="O8" s="120">
        <f>IFERROR((E8+F8+G8+H8)/(1-D8-I8-J8),0)</f>
        <v/>
      </c>
      <c r="P8" s="121">
        <f>IF(A8="",0,D8+I8+J8)</f>
        <v/>
      </c>
    </row>
    <row r="9">
      <c r="A9" s="39" t="str"/>
      <c r="B9" s="39" t="str"/>
      <c r="C9" s="118" t="n"/>
      <c r="D9" s="119" t="n"/>
      <c r="E9" s="118" t="n"/>
      <c r="F9" s="118" t="n"/>
      <c r="G9" s="118" t="n"/>
      <c r="H9" s="118" t="n"/>
      <c r="I9" s="119" t="n"/>
      <c r="J9" s="119" t="n"/>
      <c r="K9" s="120">
        <f>IF(A9="",0,C9*(1-D9-I9-J9))</f>
        <v/>
      </c>
      <c r="L9" s="120">
        <f>IF(A9="",0,E9+F9+G9+H9)</f>
        <v/>
      </c>
      <c r="M9" s="120">
        <f>IF(A9="",0,K9-L9)</f>
        <v/>
      </c>
      <c r="N9" s="121">
        <f>IFERROR(M9/C9,0)</f>
        <v/>
      </c>
      <c r="O9" s="120">
        <f>IFERROR((E9+F9+G9+H9)/(1-D9-I9-J9),0)</f>
        <v/>
      </c>
      <c r="P9" s="121">
        <f>IF(A9="",0,D9+I9+J9)</f>
        <v/>
      </c>
    </row>
    <row r="10">
      <c r="A10" s="39" t="str"/>
      <c r="B10" s="39" t="str"/>
      <c r="C10" s="118" t="n"/>
      <c r="D10" s="119" t="n"/>
      <c r="E10" s="118" t="n"/>
      <c r="F10" s="118" t="n"/>
      <c r="G10" s="118" t="n"/>
      <c r="H10" s="118" t="n"/>
      <c r="I10" s="119" t="n"/>
      <c r="J10" s="119" t="n"/>
      <c r="K10" s="120">
        <f>IF(A10="",0,C10*(1-D10-I10-J10))</f>
        <v/>
      </c>
      <c r="L10" s="120">
        <f>IF(A10="",0,E10+F10+G10+H10)</f>
        <v/>
      </c>
      <c r="M10" s="120">
        <f>IF(A10="",0,K10-L10)</f>
        <v/>
      </c>
      <c r="N10" s="121">
        <f>IFERROR(M10/C10,0)</f>
        <v/>
      </c>
      <c r="O10" s="120">
        <f>IFERROR((E10+F10+G10+H10)/(1-D10-I10-J10),0)</f>
        <v/>
      </c>
      <c r="P10" s="121">
        <f>IF(A10="",0,D10+I10+J10)</f>
        <v/>
      </c>
    </row>
    <row r="11">
      <c r="A11" s="39" t="str"/>
      <c r="B11" s="39" t="str"/>
      <c r="C11" s="118" t="n"/>
      <c r="D11" s="119" t="n"/>
      <c r="E11" s="118" t="n"/>
      <c r="F11" s="118" t="n"/>
      <c r="G11" s="118" t="n"/>
      <c r="H11" s="118" t="n"/>
      <c r="I11" s="119" t="n"/>
      <c r="J11" s="119" t="n"/>
      <c r="K11" s="120">
        <f>IF(A11="",0,C11*(1-D11-I11-J11))</f>
        <v/>
      </c>
      <c r="L11" s="120">
        <f>IF(A11="",0,E11+F11+G11+H11)</f>
        <v/>
      </c>
      <c r="M11" s="120">
        <f>IF(A11="",0,K11-L11)</f>
        <v/>
      </c>
      <c r="N11" s="121">
        <f>IFERROR(M11/C11,0)</f>
        <v/>
      </c>
      <c r="O11" s="120">
        <f>IFERROR((E11+F11+G11+H11)/(1-D11-I11-J11),0)</f>
        <v/>
      </c>
      <c r="P11" s="121">
        <f>IF(A11="",0,D11+I11+J11)</f>
        <v/>
      </c>
    </row>
    <row r="12">
      <c r="A12" s="39" t="str"/>
      <c r="B12" s="39" t="str"/>
      <c r="C12" s="118" t="n"/>
      <c r="D12" s="119" t="n"/>
      <c r="E12" s="118" t="n"/>
      <c r="F12" s="118" t="n"/>
      <c r="G12" s="118" t="n"/>
      <c r="H12" s="118" t="n"/>
      <c r="I12" s="119" t="n"/>
      <c r="J12" s="119" t="n"/>
      <c r="K12" s="120">
        <f>IF(A12="",0,C12*(1-D12-I12-J12))</f>
        <v/>
      </c>
      <c r="L12" s="120">
        <f>IF(A12="",0,E12+F12+G12+H12)</f>
        <v/>
      </c>
      <c r="M12" s="120">
        <f>IF(A12="",0,K12-L12)</f>
        <v/>
      </c>
      <c r="N12" s="121">
        <f>IFERROR(M12/C12,0)</f>
        <v/>
      </c>
      <c r="O12" s="120">
        <f>IFERROR((E12+F12+G12+H12)/(1-D12-I12-J12),0)</f>
        <v/>
      </c>
      <c r="P12" s="121">
        <f>IF(A12="",0,D12+I12+J12)</f>
        <v/>
      </c>
    </row>
    <row r="13">
      <c r="A13" s="39" t="str"/>
      <c r="B13" s="39" t="str"/>
      <c r="C13" s="118" t="n"/>
      <c r="D13" s="119" t="n"/>
      <c r="E13" s="118" t="n"/>
      <c r="F13" s="118" t="n"/>
      <c r="G13" s="118" t="n"/>
      <c r="H13" s="118" t="n"/>
      <c r="I13" s="119" t="n"/>
      <c r="J13" s="119" t="n"/>
      <c r="K13" s="120">
        <f>IF(A13="",0,C13*(1-D13-I13-J13))</f>
        <v/>
      </c>
      <c r="L13" s="120">
        <f>IF(A13="",0,E13+F13+G13+H13)</f>
        <v/>
      </c>
      <c r="M13" s="120">
        <f>IF(A13="",0,K13-L13)</f>
        <v/>
      </c>
      <c r="N13" s="121">
        <f>IFERROR(M13/C13,0)</f>
        <v/>
      </c>
      <c r="O13" s="120">
        <f>IFERROR((E13+F13+G13+H13)/(1-D13-I13-J13),0)</f>
        <v/>
      </c>
      <c r="P13" s="121">
        <f>IF(A13="",0,D13+I13+J13)</f>
        <v/>
      </c>
    </row>
    <row r="14">
      <c r="A14" s="39" t="str"/>
      <c r="B14" s="39" t="str"/>
      <c r="C14" s="118" t="n"/>
      <c r="D14" s="119" t="n"/>
      <c r="E14" s="118" t="n"/>
      <c r="F14" s="118" t="n"/>
      <c r="G14" s="118" t="n"/>
      <c r="H14" s="118" t="n"/>
      <c r="I14" s="119" t="n"/>
      <c r="J14" s="119" t="n"/>
      <c r="K14" s="120">
        <f>IF(A14="",0,C14*(1-D14-I14-J14))</f>
        <v/>
      </c>
      <c r="L14" s="120">
        <f>IF(A14="",0,E14+F14+G14+H14)</f>
        <v/>
      </c>
      <c r="M14" s="120">
        <f>IF(A14="",0,K14-L14)</f>
        <v/>
      </c>
      <c r="N14" s="121">
        <f>IFERROR(M14/C14,0)</f>
        <v/>
      </c>
      <c r="O14" s="120">
        <f>IFERROR((E14+F14+G14+H14)/(1-D14-I14-J14),0)</f>
        <v/>
      </c>
      <c r="P14" s="121">
        <f>IF(A14="",0,D14+I14+J14)</f>
        <v/>
      </c>
    </row>
    <row r="15">
      <c r="A15" s="39" t="str"/>
      <c r="B15" s="39" t="str"/>
      <c r="C15" s="118" t="n"/>
      <c r="D15" s="119" t="n"/>
      <c r="E15" s="118" t="n"/>
      <c r="F15" s="118" t="n"/>
      <c r="G15" s="118" t="n"/>
      <c r="H15" s="118" t="n"/>
      <c r="I15" s="119" t="n"/>
      <c r="J15" s="119" t="n"/>
      <c r="K15" s="120">
        <f>IF(A15="",0,C15*(1-D15-I15-J15))</f>
        <v/>
      </c>
      <c r="L15" s="120">
        <f>IF(A15="",0,E15+F15+G15+H15)</f>
        <v/>
      </c>
      <c r="M15" s="120">
        <f>IF(A15="",0,K15-L15)</f>
        <v/>
      </c>
      <c r="N15" s="121">
        <f>IFERROR(M15/C15,0)</f>
        <v/>
      </c>
      <c r="O15" s="120">
        <f>IFERROR((E15+F15+G15+H15)/(1-D15-I15-J15),0)</f>
        <v/>
      </c>
      <c r="P15" s="121">
        <f>IF(A15="",0,D15+I15+J15)</f>
        <v/>
      </c>
    </row>
    <row r="16">
      <c r="A16" s="39" t="str"/>
      <c r="B16" s="39" t="str"/>
      <c r="C16" s="118" t="n"/>
      <c r="D16" s="119" t="n"/>
      <c r="E16" s="118" t="n"/>
      <c r="F16" s="118" t="n"/>
      <c r="G16" s="118" t="n"/>
      <c r="H16" s="118" t="n"/>
      <c r="I16" s="119" t="n"/>
      <c r="J16" s="119" t="n"/>
      <c r="K16" s="120">
        <f>IF(A16="",0,C16*(1-D16-I16-J16))</f>
        <v/>
      </c>
      <c r="L16" s="120">
        <f>IF(A16="",0,E16+F16+G16+H16)</f>
        <v/>
      </c>
      <c r="M16" s="120">
        <f>IF(A16="",0,K16-L16)</f>
        <v/>
      </c>
      <c r="N16" s="121">
        <f>IFERROR(M16/C16,0)</f>
        <v/>
      </c>
      <c r="O16" s="120">
        <f>IFERROR((E16+F16+G16+H16)/(1-D16-I16-J16),0)</f>
        <v/>
      </c>
      <c r="P16" s="121">
        <f>IF(A16="",0,D16+I16+J16)</f>
        <v/>
      </c>
    </row>
    <row r="17">
      <c r="A17" s="39" t="str"/>
      <c r="B17" s="39" t="str"/>
      <c r="C17" s="118" t="n"/>
      <c r="D17" s="119" t="n"/>
      <c r="E17" s="118" t="n"/>
      <c r="F17" s="118" t="n"/>
      <c r="G17" s="118" t="n"/>
      <c r="H17" s="118" t="n"/>
      <c r="I17" s="119" t="n"/>
      <c r="J17" s="119" t="n"/>
      <c r="K17" s="120">
        <f>IF(A17="",0,C17*(1-D17-I17-J17))</f>
        <v/>
      </c>
      <c r="L17" s="120">
        <f>IF(A17="",0,E17+F17+G17+H17)</f>
        <v/>
      </c>
      <c r="M17" s="120">
        <f>IF(A17="",0,K17-L17)</f>
        <v/>
      </c>
      <c r="N17" s="121">
        <f>IFERROR(M17/C17,0)</f>
        <v/>
      </c>
      <c r="O17" s="120">
        <f>IFERROR((E17+F17+G17+H17)/(1-D17-I17-J17),0)</f>
        <v/>
      </c>
      <c r="P17" s="121">
        <f>IF(A17="",0,D17+I17+J17)</f>
        <v/>
      </c>
    </row>
    <row r="18">
      <c r="A18" s="39" t="str"/>
      <c r="B18" s="39" t="str"/>
      <c r="C18" s="118" t="n"/>
      <c r="D18" s="119" t="n"/>
      <c r="E18" s="118" t="n"/>
      <c r="F18" s="118" t="n"/>
      <c r="G18" s="118" t="n"/>
      <c r="H18" s="118" t="n"/>
      <c r="I18" s="119" t="n"/>
      <c r="J18" s="119" t="n"/>
      <c r="K18" s="120">
        <f>IF(A18="",0,C18*(1-D18-I18-J18))</f>
        <v/>
      </c>
      <c r="L18" s="120">
        <f>IF(A18="",0,E18+F18+G18+H18)</f>
        <v/>
      </c>
      <c r="M18" s="120">
        <f>IF(A18="",0,K18-L18)</f>
        <v/>
      </c>
      <c r="N18" s="121">
        <f>IFERROR(M18/C18,0)</f>
        <v/>
      </c>
      <c r="O18" s="120">
        <f>IFERROR((E18+F18+G18+H18)/(1-D18-I18-J18),0)</f>
        <v/>
      </c>
      <c r="P18" s="121">
        <f>IF(A18="",0,D18+I18+J18)</f>
        <v/>
      </c>
    </row>
    <row r="19">
      <c r="A19" s="39" t="str"/>
      <c r="B19" s="39" t="str"/>
      <c r="C19" s="118" t="n"/>
      <c r="D19" s="119" t="n"/>
      <c r="E19" s="118" t="n"/>
      <c r="F19" s="118" t="n"/>
      <c r="G19" s="118" t="n"/>
      <c r="H19" s="118" t="n"/>
      <c r="I19" s="119" t="n"/>
      <c r="J19" s="119" t="n"/>
      <c r="K19" s="120">
        <f>IF(A19="",0,C19*(1-D19-I19-J19))</f>
        <v/>
      </c>
      <c r="L19" s="120">
        <f>IF(A19="",0,E19+F19+G19+H19)</f>
        <v/>
      </c>
      <c r="M19" s="120">
        <f>IF(A19="",0,K19-L19)</f>
        <v/>
      </c>
      <c r="N19" s="121">
        <f>IFERROR(M19/C19,0)</f>
        <v/>
      </c>
      <c r="O19" s="120">
        <f>IFERROR((E19+F19+G19+H19)/(1-D19-I19-J19),0)</f>
        <v/>
      </c>
      <c r="P19" s="121">
        <f>IF(A19="",0,D19+I19+J19)</f>
        <v/>
      </c>
    </row>
    <row r="20">
      <c r="A20" s="39" t="str"/>
      <c r="B20" s="39" t="str"/>
      <c r="C20" s="118" t="n"/>
      <c r="D20" s="119" t="n"/>
      <c r="E20" s="118" t="n"/>
      <c r="F20" s="118" t="n"/>
      <c r="G20" s="118" t="n"/>
      <c r="H20" s="118" t="n"/>
      <c r="I20" s="119" t="n"/>
      <c r="J20" s="119" t="n"/>
      <c r="K20" s="120">
        <f>IF(A20="",0,C20*(1-D20-I20-J20))</f>
        <v/>
      </c>
      <c r="L20" s="120">
        <f>IF(A20="",0,E20+F20+G20+H20)</f>
        <v/>
      </c>
      <c r="M20" s="120">
        <f>IF(A20="",0,K20-L20)</f>
        <v/>
      </c>
      <c r="N20" s="121">
        <f>IFERROR(M20/C20,0)</f>
        <v/>
      </c>
      <c r="O20" s="120">
        <f>IFERROR((E20+F20+G20+H20)/(1-D20-I20-J20),0)</f>
        <v/>
      </c>
      <c r="P20" s="121">
        <f>IF(A20="",0,D20+I20+J20)</f>
        <v/>
      </c>
    </row>
    <row r="21">
      <c r="A21" s="39" t="str"/>
      <c r="B21" s="39" t="str"/>
      <c r="C21" s="118" t="n"/>
      <c r="D21" s="119" t="n"/>
      <c r="E21" s="118" t="n"/>
      <c r="F21" s="118" t="n"/>
      <c r="G21" s="118" t="n"/>
      <c r="H21" s="118" t="n"/>
      <c r="I21" s="119" t="n"/>
      <c r="J21" s="119" t="n"/>
      <c r="K21" s="120">
        <f>IF(A21="",0,C21*(1-D21-I21-J21))</f>
        <v/>
      </c>
      <c r="L21" s="120">
        <f>IF(A21="",0,E21+F21+G21+H21)</f>
        <v/>
      </c>
      <c r="M21" s="120">
        <f>IF(A21="",0,K21-L21)</f>
        <v/>
      </c>
      <c r="N21" s="121">
        <f>IFERROR(M21/C21,0)</f>
        <v/>
      </c>
      <c r="O21" s="120">
        <f>IFERROR((E21+F21+G21+H21)/(1-D21-I21-J21),0)</f>
        <v/>
      </c>
      <c r="P21" s="121">
        <f>IF(A21="",0,D21+I21+J21)</f>
        <v/>
      </c>
    </row>
    <row r="22">
      <c r="A22" s="39" t="str"/>
      <c r="B22" s="39" t="str"/>
      <c r="C22" s="118" t="n"/>
      <c r="D22" s="119" t="n"/>
      <c r="E22" s="118" t="n"/>
      <c r="F22" s="118" t="n"/>
      <c r="G22" s="118" t="n"/>
      <c r="H22" s="118" t="n"/>
      <c r="I22" s="119" t="n"/>
      <c r="J22" s="119" t="n"/>
      <c r="K22" s="120">
        <f>IF(A22="",0,C22*(1-D22-I22-J22))</f>
        <v/>
      </c>
      <c r="L22" s="120">
        <f>IF(A22="",0,E22+F22+G22+H22)</f>
        <v/>
      </c>
      <c r="M22" s="120">
        <f>IF(A22="",0,K22-L22)</f>
        <v/>
      </c>
      <c r="N22" s="121">
        <f>IFERROR(M22/C22,0)</f>
        <v/>
      </c>
      <c r="O22" s="120">
        <f>IFERROR((E22+F22+G22+H22)/(1-D22-I22-J22),0)</f>
        <v/>
      </c>
      <c r="P22" s="121">
        <f>IF(A22="",0,D22+I22+J22)</f>
        <v/>
      </c>
    </row>
    <row r="23">
      <c r="A23" s="39" t="str"/>
      <c r="B23" s="39" t="str"/>
      <c r="C23" s="118" t="n"/>
      <c r="D23" s="119" t="n"/>
      <c r="E23" s="118" t="n"/>
      <c r="F23" s="118" t="n"/>
      <c r="G23" s="118" t="n"/>
      <c r="H23" s="118" t="n"/>
      <c r="I23" s="119" t="n"/>
      <c r="J23" s="119" t="n"/>
      <c r="K23" s="120">
        <f>IF(A23="",0,C23*(1-D23-I23-J23))</f>
        <v/>
      </c>
      <c r="L23" s="120">
        <f>IF(A23="",0,E23+F23+G23+H23)</f>
        <v/>
      </c>
      <c r="M23" s="120">
        <f>IF(A23="",0,K23-L23)</f>
        <v/>
      </c>
      <c r="N23" s="121">
        <f>IFERROR(M23/C23,0)</f>
        <v/>
      </c>
      <c r="O23" s="120">
        <f>IFERROR((E23+F23+G23+H23)/(1-D23-I23-J23),0)</f>
        <v/>
      </c>
      <c r="P23" s="121">
        <f>IF(A23="",0,D23+I23+J23)</f>
        <v/>
      </c>
    </row>
    <row r="24">
      <c r="A24" s="39" t="str"/>
      <c r="B24" s="39" t="str"/>
      <c r="C24" s="118" t="n"/>
      <c r="D24" s="119" t="n"/>
      <c r="E24" s="118" t="n"/>
      <c r="F24" s="118" t="n"/>
      <c r="G24" s="118" t="n"/>
      <c r="H24" s="118" t="n"/>
      <c r="I24" s="119" t="n"/>
      <c r="J24" s="119" t="n"/>
      <c r="K24" s="120">
        <f>IF(A24="",0,C24*(1-D24-I24-J24))</f>
        <v/>
      </c>
      <c r="L24" s="120">
        <f>IF(A24="",0,E24+F24+G24+H24)</f>
        <v/>
      </c>
      <c r="M24" s="120">
        <f>IF(A24="",0,K24-L24)</f>
        <v/>
      </c>
      <c r="N24" s="121">
        <f>IFERROR(M24/C24,0)</f>
        <v/>
      </c>
      <c r="O24" s="120">
        <f>IFERROR((E24+F24+G24+H24)/(1-D24-I24-J24),0)</f>
        <v/>
      </c>
      <c r="P24" s="121">
        <f>IF(A24="",0,D24+I24+J24)</f>
        <v/>
      </c>
    </row>
    <row r="25">
      <c r="A25" s="39" t="str"/>
      <c r="B25" s="39" t="str"/>
      <c r="C25" s="118" t="n"/>
      <c r="D25" s="119" t="n"/>
      <c r="E25" s="118" t="n"/>
      <c r="F25" s="118" t="n"/>
      <c r="G25" s="118" t="n"/>
      <c r="H25" s="118" t="n"/>
      <c r="I25" s="119" t="n"/>
      <c r="J25" s="119" t="n"/>
      <c r="K25" s="120">
        <f>IF(A25="",0,C25*(1-D25-I25-J25))</f>
        <v/>
      </c>
      <c r="L25" s="120">
        <f>IF(A25="",0,E25+F25+G25+H25)</f>
        <v/>
      </c>
      <c r="M25" s="120">
        <f>IF(A25="",0,K25-L25)</f>
        <v/>
      </c>
      <c r="N25" s="121">
        <f>IFERROR(M25/C25,0)</f>
        <v/>
      </c>
      <c r="O25" s="120">
        <f>IFERROR((E25+F25+G25+H25)/(1-D25-I25-J25),0)</f>
        <v/>
      </c>
      <c r="P25" s="121">
        <f>IF(A25="",0,D25+I25+J25)</f>
        <v/>
      </c>
    </row>
    <row r="26">
      <c r="A26" s="39" t="str"/>
      <c r="B26" s="39" t="str"/>
      <c r="C26" s="118" t="n"/>
      <c r="D26" s="119" t="n"/>
      <c r="E26" s="118" t="n"/>
      <c r="F26" s="118" t="n"/>
      <c r="G26" s="118" t="n"/>
      <c r="H26" s="118" t="n"/>
      <c r="I26" s="119" t="n"/>
      <c r="J26" s="119" t="n"/>
      <c r="K26" s="120">
        <f>IF(A26="",0,C26*(1-D26-I26-J26))</f>
        <v/>
      </c>
      <c r="L26" s="120">
        <f>IF(A26="",0,E26+F26+G26+H26)</f>
        <v/>
      </c>
      <c r="M26" s="120">
        <f>IF(A26="",0,K26-L26)</f>
        <v/>
      </c>
      <c r="N26" s="121">
        <f>IFERROR(M26/C26,0)</f>
        <v/>
      </c>
      <c r="O26" s="120">
        <f>IFERROR((E26+F26+G26+H26)/(1-D26-I26-J26),0)</f>
        <v/>
      </c>
      <c r="P26" s="121">
        <f>IF(A26="",0,D26+I26+J26)</f>
        <v/>
      </c>
    </row>
    <row r="27">
      <c r="A27" s="39" t="str"/>
      <c r="B27" s="39" t="str"/>
      <c r="C27" s="118" t="n"/>
      <c r="D27" s="119" t="n"/>
      <c r="E27" s="118" t="n"/>
      <c r="F27" s="118" t="n"/>
      <c r="G27" s="118" t="n"/>
      <c r="H27" s="118" t="n"/>
      <c r="I27" s="119" t="n"/>
      <c r="J27" s="119" t="n"/>
      <c r="K27" s="120">
        <f>IF(A27="",0,C27*(1-D27-I27-J27))</f>
        <v/>
      </c>
      <c r="L27" s="120">
        <f>IF(A27="",0,E27+F27+G27+H27)</f>
        <v/>
      </c>
      <c r="M27" s="120">
        <f>IF(A27="",0,K27-L27)</f>
        <v/>
      </c>
      <c r="N27" s="121">
        <f>IFERROR(M27/C27,0)</f>
        <v/>
      </c>
      <c r="O27" s="120">
        <f>IFERROR((E27+F27+G27+H27)/(1-D27-I27-J27),0)</f>
        <v/>
      </c>
      <c r="P27" s="121">
        <f>IF(A27="",0,D27+I27+J27)</f>
        <v/>
      </c>
    </row>
    <row r="28">
      <c r="A28" s="39" t="str"/>
      <c r="B28" s="39" t="str"/>
      <c r="C28" s="118" t="n"/>
      <c r="D28" s="119" t="n"/>
      <c r="E28" s="118" t="n"/>
      <c r="F28" s="118" t="n"/>
      <c r="G28" s="118" t="n"/>
      <c r="H28" s="118" t="n"/>
      <c r="I28" s="119" t="n"/>
      <c r="J28" s="119" t="n"/>
      <c r="K28" s="120">
        <f>IF(A28="",0,C28*(1-D28-I28-J28))</f>
        <v/>
      </c>
      <c r="L28" s="120">
        <f>IF(A28="",0,E28+F28+G28+H28)</f>
        <v/>
      </c>
      <c r="M28" s="120">
        <f>IF(A28="",0,K28-L28)</f>
        <v/>
      </c>
      <c r="N28" s="121">
        <f>IFERROR(M28/C28,0)</f>
        <v/>
      </c>
      <c r="O28" s="120">
        <f>IFERROR((E28+F28+G28+H28)/(1-D28-I28-J28),0)</f>
        <v/>
      </c>
      <c r="P28" s="121">
        <f>IF(A28="",0,D28+I28+J28)</f>
        <v/>
      </c>
    </row>
    <row r="29">
      <c r="A29" s="39" t="str"/>
      <c r="B29" s="39" t="str"/>
      <c r="C29" s="118" t="n"/>
      <c r="D29" s="119" t="n"/>
      <c r="E29" s="118" t="n"/>
      <c r="F29" s="118" t="n"/>
      <c r="G29" s="118" t="n"/>
      <c r="H29" s="118" t="n"/>
      <c r="I29" s="119" t="n"/>
      <c r="J29" s="119" t="n"/>
      <c r="K29" s="120">
        <f>IF(A29="",0,C29*(1-D29-I29-J29))</f>
        <v/>
      </c>
      <c r="L29" s="120">
        <f>IF(A29="",0,E29+F29+G29+H29)</f>
        <v/>
      </c>
      <c r="M29" s="120">
        <f>IF(A29="",0,K29-L29)</f>
        <v/>
      </c>
      <c r="N29" s="121">
        <f>IFERROR(M29/C29,0)</f>
        <v/>
      </c>
      <c r="O29" s="120">
        <f>IFERROR((E29+F29+G29+H29)/(1-D29-I29-J29),0)</f>
        <v/>
      </c>
      <c r="P29" s="121">
        <f>IF(A29="",0,D29+I29+J29)</f>
        <v/>
      </c>
    </row>
    <row r="30">
      <c r="A30" s="39" t="str"/>
      <c r="B30" s="39" t="str"/>
      <c r="C30" s="118" t="n"/>
      <c r="D30" s="119" t="n"/>
      <c r="E30" s="118" t="n"/>
      <c r="F30" s="118" t="n"/>
      <c r="G30" s="118" t="n"/>
      <c r="H30" s="118" t="n"/>
      <c r="I30" s="119" t="n"/>
      <c r="J30" s="119" t="n"/>
      <c r="K30" s="120">
        <f>IF(A30="",0,C30*(1-D30-I30-J30))</f>
        <v/>
      </c>
      <c r="L30" s="120">
        <f>IF(A30="",0,E30+F30+G30+H30)</f>
        <v/>
      </c>
      <c r="M30" s="120">
        <f>IF(A30="",0,K30-L30)</f>
        <v/>
      </c>
      <c r="N30" s="121">
        <f>IFERROR(M30/C30,0)</f>
        <v/>
      </c>
      <c r="O30" s="120">
        <f>IFERROR((E30+F30+G30+H30)/(1-D30-I30-J30),0)</f>
        <v/>
      </c>
      <c r="P30" s="121">
        <f>IF(A30="",0,D30+I30+J30)</f>
        <v/>
      </c>
    </row>
    <row r="31">
      <c r="A31" s="39" t="str"/>
      <c r="B31" s="39" t="str"/>
      <c r="C31" s="118" t="n"/>
      <c r="D31" s="119" t="n"/>
      <c r="E31" s="118" t="n"/>
      <c r="F31" s="118" t="n"/>
      <c r="G31" s="118" t="n"/>
      <c r="H31" s="118" t="n"/>
      <c r="I31" s="119" t="n"/>
      <c r="J31" s="119" t="n"/>
      <c r="K31" s="120">
        <f>IF(A31="",0,C31*(1-D31-I31-J31))</f>
        <v/>
      </c>
      <c r="L31" s="120">
        <f>IF(A31="",0,E31+F31+G31+H31)</f>
        <v/>
      </c>
      <c r="M31" s="120">
        <f>IF(A31="",0,K31-L31)</f>
        <v/>
      </c>
      <c r="N31" s="121">
        <f>IFERROR(M31/C31,0)</f>
        <v/>
      </c>
      <c r="O31" s="120">
        <f>IFERROR((E31+F31+G31+H31)/(1-D31-I31-J31),0)</f>
        <v/>
      </c>
      <c r="P31" s="121">
        <f>IF(A31="",0,D31+I31+J31)</f>
        <v/>
      </c>
    </row>
    <row r="32">
      <c r="A32" s="39" t="str"/>
      <c r="B32" s="39" t="str"/>
      <c r="C32" s="118" t="n"/>
      <c r="D32" s="119" t="n"/>
      <c r="E32" s="118" t="n"/>
      <c r="F32" s="118" t="n"/>
      <c r="G32" s="118" t="n"/>
      <c r="H32" s="118" t="n"/>
      <c r="I32" s="119" t="n"/>
      <c r="J32" s="119" t="n"/>
      <c r="K32" s="120">
        <f>IF(A32="",0,C32*(1-D32-I32-J32))</f>
        <v/>
      </c>
      <c r="L32" s="120">
        <f>IF(A32="",0,E32+F32+G32+H32)</f>
        <v/>
      </c>
      <c r="M32" s="120">
        <f>IF(A32="",0,K32-L32)</f>
        <v/>
      </c>
      <c r="N32" s="121">
        <f>IFERROR(M32/C32,0)</f>
        <v/>
      </c>
      <c r="O32" s="120">
        <f>IFERROR((E32+F32+G32+H32)/(1-D32-I32-J32),0)</f>
        <v/>
      </c>
      <c r="P32" s="121">
        <f>IF(A32="",0,D32+I32+J32)</f>
        <v/>
      </c>
    </row>
    <row r="33">
      <c r="A33" s="39" t="str"/>
      <c r="B33" s="39" t="str"/>
      <c r="C33" s="118" t="n"/>
      <c r="D33" s="119" t="n"/>
      <c r="E33" s="118" t="n"/>
      <c r="F33" s="118" t="n"/>
      <c r="G33" s="118" t="n"/>
      <c r="H33" s="118" t="n"/>
      <c r="I33" s="119" t="n"/>
      <c r="J33" s="119" t="n"/>
      <c r="K33" s="120">
        <f>IF(A33="",0,C33*(1-D33-I33-J33))</f>
        <v/>
      </c>
      <c r="L33" s="120">
        <f>IF(A33="",0,E33+F33+G33+H33)</f>
        <v/>
      </c>
      <c r="M33" s="120">
        <f>IF(A33="",0,K33-L33)</f>
        <v/>
      </c>
      <c r="N33" s="121">
        <f>IFERROR(M33/C33,0)</f>
        <v/>
      </c>
      <c r="O33" s="120">
        <f>IFERROR((E33+F33+G33+H33)/(1-D33-I33-J33),0)</f>
        <v/>
      </c>
      <c r="P33" s="121">
        <f>IF(A33="",0,D33+I33+J33)</f>
        <v/>
      </c>
    </row>
    <row r="34">
      <c r="A34" s="39" t="str"/>
      <c r="B34" s="39" t="str"/>
      <c r="C34" s="118" t="n"/>
      <c r="D34" s="119" t="n"/>
      <c r="E34" s="118" t="n"/>
      <c r="F34" s="118" t="n"/>
      <c r="G34" s="118" t="n"/>
      <c r="H34" s="118" t="n"/>
      <c r="I34" s="119" t="n"/>
      <c r="J34" s="119" t="n"/>
      <c r="K34" s="120">
        <f>IF(A34="",0,C34*(1-D34-I34-J34))</f>
        <v/>
      </c>
      <c r="L34" s="120">
        <f>IF(A34="",0,E34+F34+G34+H34)</f>
        <v/>
      </c>
      <c r="M34" s="120">
        <f>IF(A34="",0,K34-L34)</f>
        <v/>
      </c>
      <c r="N34" s="121">
        <f>IFERROR(M34/C34,0)</f>
        <v/>
      </c>
      <c r="O34" s="120">
        <f>IFERROR((E34+F34+G34+H34)/(1-D34-I34-J34),0)</f>
        <v/>
      </c>
      <c r="P34" s="121">
        <f>IF(A34="",0,D34+I34+J34)</f>
        <v/>
      </c>
    </row>
    <row r="35">
      <c r="A35" s="39" t="str"/>
      <c r="B35" s="39" t="str"/>
      <c r="C35" s="118" t="n"/>
      <c r="D35" s="119" t="n"/>
      <c r="E35" s="118" t="n"/>
      <c r="F35" s="118" t="n"/>
      <c r="G35" s="118" t="n"/>
      <c r="H35" s="118" t="n"/>
      <c r="I35" s="119" t="n"/>
      <c r="J35" s="119" t="n"/>
      <c r="K35" s="120">
        <f>IF(A35="",0,C35*(1-D35-I35-J35))</f>
        <v/>
      </c>
      <c r="L35" s="120">
        <f>IF(A35="",0,E35+F35+G35+H35)</f>
        <v/>
      </c>
      <c r="M35" s="120">
        <f>IF(A35="",0,K35-L35)</f>
        <v/>
      </c>
      <c r="N35" s="121">
        <f>IFERROR(M35/C35,0)</f>
        <v/>
      </c>
      <c r="O35" s="120">
        <f>IFERROR((E35+F35+G35+H35)/(1-D35-I35-J35),0)</f>
        <v/>
      </c>
      <c r="P35" s="121">
        <f>IF(A35="",0,D35+I35+J35)</f>
        <v/>
      </c>
    </row>
  </sheetData>
  <mergeCells count="2">
    <mergeCell ref="A1:P2"/>
    <mergeCell ref="A3:P3"/>
  </mergeCells>
  <conditionalFormatting sqref="M6:M35">
    <cfRule type="cellIs" priority="1" operator="lessThanOrEqual" dxfId="0">
      <formula>0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15"/>
  <sheetViews>
    <sheetView showGridLines="0" workbookViewId="0">
      <selection activeCell="A1" sqref="A1"/>
    </sheetView>
  </sheetViews>
  <sheetFormatPr baseColWidth="8" defaultRowHeight="15"/>
  <cols>
    <col width="32" customWidth="1" min="1" max="1"/>
    <col width="24" customWidth="1" min="2" max="2"/>
    <col width="18" customWidth="1" min="3" max="3"/>
    <col width="18" customWidth="1" min="4" max="4"/>
    <col width="18" customWidth="1" min="5" max="5"/>
    <col width="18" customWidth="1" min="6" max="6"/>
  </cols>
  <sheetData>
    <row r="1" ht="28" customHeight="1">
      <c r="A1" s="5" t="inlineStr">
        <is>
          <t>FINSPECT • Свод юнит-экономики</t>
        </is>
      </c>
    </row>
    <row r="2" ht="28" customHeight="1"/>
    <row r="3" ht="30" customHeight="1">
      <c r="A3" s="9" t="inlineStr">
        <is>
          <t>Свод по заполненным SKU</t>
        </is>
      </c>
    </row>
    <row r="5" ht="28" customHeight="1">
      <c r="A5" s="75" t="inlineStr">
        <is>
          <t>Показатель</t>
        </is>
      </c>
      <c r="B5" s="75" t="inlineStr">
        <is>
          <t>Значение</t>
        </is>
      </c>
      <c r="D5" s="75" t="inlineStr">
        <is>
          <t>SKU</t>
        </is>
      </c>
      <c r="E5" s="75" t="inlineStr">
        <is>
          <t>Цена, ₽</t>
        </is>
      </c>
      <c r="F5" s="75" t="inlineStr">
        <is>
          <t>Прибыль, ₽</t>
        </is>
      </c>
    </row>
    <row r="6" ht="32" customHeight="1">
      <c r="A6" s="82" t="inlineStr">
        <is>
          <t>SKU в расчёте</t>
        </is>
      </c>
      <c r="B6" s="91">
        <f>COUNTIF('SKU'!C6:C35,"&gt;0")</f>
        <v/>
      </c>
      <c r="D6" s="122">
        <f>IF('SKU'!A6="","",'SKU'!A6)</f>
        <v/>
      </c>
      <c r="E6" s="122">
        <f>IF('SKU'!A6="","",'SKU'!C6)</f>
        <v/>
      </c>
      <c r="F6" s="122">
        <f>IF('SKU'!A6="","",'SKU'!M6)</f>
        <v/>
      </c>
    </row>
    <row r="7" ht="32" customHeight="1">
      <c r="A7" s="83" t="inlineStr">
        <is>
          <t>Средняя цена, ₽</t>
        </is>
      </c>
      <c r="B7" s="123">
        <f>IFERROR(SUM('SKU'!C6:C35)/COUNTIF('SKU'!C6:C35,"&gt;0"),0)</f>
        <v/>
      </c>
      <c r="D7" s="122">
        <f>IF('SKU'!A7="","",'SKU'!A7)</f>
        <v/>
      </c>
      <c r="E7" s="122">
        <f>IF('SKU'!A7="","",'SKU'!C7)</f>
        <v/>
      </c>
      <c r="F7" s="122">
        <f>IF('SKU'!A7="","",'SKU'!M7)</f>
        <v/>
      </c>
    </row>
    <row r="8" ht="32" customHeight="1">
      <c r="A8" s="83" t="inlineStr">
        <is>
          <t>Средняя прибыль на единицу, ₽</t>
        </is>
      </c>
      <c r="B8" s="123">
        <f>IFERROR(SUM('SKU'!M6:M35)/COUNTIF('SKU'!C6:C35,"&gt;0"),0)</f>
        <v/>
      </c>
      <c r="D8" s="122">
        <f>IF('SKU'!A8="","",'SKU'!A8)</f>
        <v/>
      </c>
      <c r="E8" s="122">
        <f>IF('SKU'!A8="","",'SKU'!C8)</f>
        <v/>
      </c>
      <c r="F8" s="122">
        <f>IF('SKU'!A8="","",'SKU'!M8)</f>
        <v/>
      </c>
    </row>
    <row r="9" ht="32" customHeight="1">
      <c r="A9" s="83" t="inlineStr">
        <is>
          <t>Средняя маржинальность, %</t>
        </is>
      </c>
      <c r="B9" s="124">
        <f>IFERROR(SUM('SKU'!N6:N35)/COUNTIF('SKU'!C6:C35,"&gt;0"),0)</f>
        <v/>
      </c>
      <c r="D9" s="122">
        <f>IF('SKU'!A9="","",'SKU'!A9)</f>
        <v/>
      </c>
      <c r="E9" s="122">
        <f>IF('SKU'!A9="","",'SKU'!C9)</f>
        <v/>
      </c>
      <c r="F9" s="122">
        <f>IF('SKU'!A9="","",'SKU'!M9)</f>
        <v/>
      </c>
    </row>
    <row r="10">
      <c r="D10" s="122">
        <f>IF('SKU'!A10="","",'SKU'!A10)</f>
        <v/>
      </c>
      <c r="E10" s="122">
        <f>IF('SKU'!A10="","",'SKU'!C10)</f>
        <v/>
      </c>
      <c r="F10" s="122">
        <f>IF('SKU'!A10="","",'SKU'!M10)</f>
        <v/>
      </c>
    </row>
    <row r="11">
      <c r="D11" s="122">
        <f>IF('SKU'!A11="","",'SKU'!A11)</f>
        <v/>
      </c>
      <c r="E11" s="122">
        <f>IF('SKU'!A11="","",'SKU'!C11)</f>
        <v/>
      </c>
      <c r="F11" s="122">
        <f>IF('SKU'!A11="","",'SKU'!M11)</f>
        <v/>
      </c>
    </row>
    <row r="12">
      <c r="D12" s="122">
        <f>IF('SKU'!A12="","",'SKU'!A12)</f>
        <v/>
      </c>
      <c r="E12" s="122">
        <f>IF('SKU'!A12="","",'SKU'!C12)</f>
        <v/>
      </c>
      <c r="F12" s="122">
        <f>IF('SKU'!A12="","",'SKU'!M12)</f>
        <v/>
      </c>
    </row>
    <row r="13">
      <c r="D13" s="122">
        <f>IF('SKU'!A13="","",'SKU'!A13)</f>
        <v/>
      </c>
      <c r="E13" s="122">
        <f>IF('SKU'!A13="","",'SKU'!C13)</f>
        <v/>
      </c>
      <c r="F13" s="122">
        <f>IF('SKU'!A13="","",'SKU'!M13)</f>
        <v/>
      </c>
    </row>
    <row r="14">
      <c r="D14" s="122">
        <f>IF('SKU'!A14="","",'SKU'!A14)</f>
        <v/>
      </c>
      <c r="E14" s="122">
        <f>IF('SKU'!A14="","",'SKU'!C14)</f>
        <v/>
      </c>
      <c r="F14" s="122">
        <f>IF('SKU'!A14="","",'SKU'!M14)</f>
        <v/>
      </c>
    </row>
    <row r="15">
      <c r="D15" s="122">
        <f>IF('SKU'!A15="","",'SKU'!A15)</f>
        <v/>
      </c>
      <c r="E15" s="122">
        <f>IF('SKU'!A15="","",'SKU'!C15)</f>
        <v/>
      </c>
      <c r="F15" s="122">
        <f>IF('SKU'!A15="","",'SKU'!M15)</f>
        <v/>
      </c>
    </row>
  </sheetData>
  <mergeCells count="2">
    <mergeCell ref="A3:F3"/>
    <mergeCell ref="A1:F2"/>
  </mergeCells>
  <pageMargins left="0.7" right="0.7" top="0.75" bottom="0.75" header="0.3" footer="0.3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2"/>
  <sheetViews>
    <sheetView showGridLines="0" workbookViewId="0">
      <selection activeCell="A1" sqref="A1"/>
    </sheetView>
  </sheetViews>
  <sheetFormatPr baseColWidth="8" defaultRowHeight="15"/>
  <cols>
    <col width="5" customWidth="1" min="1" max="1"/>
    <col width="44" customWidth="1" min="2" max="2"/>
    <col width="18" customWidth="1" min="3" max="3"/>
    <col width="16" customWidth="1" min="4" max="4"/>
    <col width="44" customWidth="1" min="5" max="5"/>
  </cols>
  <sheetData>
    <row r="1" ht="28" customHeight="1">
      <c r="A1" s="5" t="inlineStr">
        <is>
          <t>FINSPECT • Контроль модели</t>
        </is>
      </c>
    </row>
    <row r="2" ht="28" customHeight="1"/>
    <row r="3" ht="30" customHeight="1">
      <c r="A3" s="9" t="inlineStr">
        <is>
          <t>PASS означает только прохождение перечисленных проверок</t>
        </is>
      </c>
    </row>
    <row r="5" ht="28" customHeight="1">
      <c r="A5" s="75" t="inlineStr">
        <is>
          <t>№</t>
        </is>
      </c>
      <c r="B5" s="75" t="inlineStr">
        <is>
          <t>Проверка</t>
        </is>
      </c>
      <c r="C5" s="75" t="inlineStr">
        <is>
          <t>Ожидается</t>
        </is>
      </c>
      <c r="D5" s="75" t="inlineStr">
        <is>
          <t>Статус</t>
        </is>
      </c>
      <c r="E5" s="75" t="inlineStr">
        <is>
          <t>Где исправить</t>
        </is>
      </c>
    </row>
    <row r="6" ht="30" customHeight="1">
      <c r="A6" s="82" t="n">
        <v>1</v>
      </c>
      <c r="B6" s="100" t="inlineStr">
        <is>
          <t>В расчёте есть хотя бы один SKU с ценой больше нуля</t>
        </is>
      </c>
      <c r="C6" s="82" t="inlineStr">
        <is>
          <t>OK</t>
        </is>
      </c>
      <c r="D6" s="82">
        <f>IF(COUNTIF('SKU'!C6:C35,"&gt;0")&gt;0,"OK","ПРОВЕРИТЬ")</f>
        <v/>
      </c>
      <c r="E6" s="100" t="inlineStr">
        <is>
          <t>SKU!C6:C35</t>
        </is>
      </c>
    </row>
    <row r="7" ht="30" customHeight="1">
      <c r="A7" s="83" t="n">
        <v>2</v>
      </c>
      <c r="B7" s="101" t="inlineStr">
        <is>
          <t>Сумма долей комиссии, налога и возвратов меньше 100%</t>
        </is>
      </c>
      <c r="C7" s="83" t="inlineStr">
        <is>
          <t>OK</t>
        </is>
      </c>
      <c r="D7" s="83">
        <f>IF(MAX('SKU'!P6:P35)&lt;1,"OK","ПРОВЕРИТЬ")</f>
        <v/>
      </c>
      <c r="E7" s="101" t="inlineStr">
        <is>
          <t>SKU!D6:D35, I6:J35</t>
        </is>
      </c>
    </row>
    <row r="8" ht="30" customHeight="1">
      <c r="A8" s="83" t="n">
        <v>3</v>
      </c>
      <c r="B8" s="101" t="inlineStr">
        <is>
          <t>Нет отрицательных входных расходов</t>
        </is>
      </c>
      <c r="C8" s="83" t="inlineStr">
        <is>
          <t>OK</t>
        </is>
      </c>
      <c r="D8" s="83">
        <f>IF(COUNTIF('SKU'!E6:H35,"&lt;0")=0,"OK","ПРОВЕРИТЬ")</f>
        <v/>
      </c>
      <c r="E8" s="101" t="inlineStr">
        <is>
          <t>SKU!E6:H35</t>
        </is>
      </c>
    </row>
    <row r="9" ht="30" customHeight="1">
      <c r="A9" s="83" t="n">
        <v>4</v>
      </c>
      <c r="B9" s="101" t="inlineStr">
        <is>
          <t>Нет SKU с отрицательной прибылью</t>
        </is>
      </c>
      <c r="C9" s="83" t="inlineStr">
        <is>
          <t>OK</t>
        </is>
      </c>
      <c r="D9" s="83">
        <f>IF(COUNTIF('SKU'!M6:M35,"&lt;0")=0,"OK","ПРОВЕРИТЬ")</f>
        <v/>
      </c>
      <c r="E9" s="101" t="inlineStr">
        <is>
          <t>Цена, тарифы или себестоимость</t>
        </is>
      </c>
    </row>
    <row r="12" ht="32" customHeight="1">
      <c r="B12" s="107" t="inlineStr">
        <is>
          <t>MODEL STATUS</t>
        </is>
      </c>
      <c r="C12" s="109" t="n"/>
      <c r="D12" s="104">
        <f>IF(COUNTIF(D6:D9,"ПРОВЕРИТЬ")=0,"PASS","FAIL")</f>
        <v/>
      </c>
    </row>
  </sheetData>
  <mergeCells count="3">
    <mergeCell ref="A3:E3"/>
    <mergeCell ref="A1:E2"/>
    <mergeCell ref="B12:C12"/>
  </mergeCells>
  <conditionalFormatting sqref="D6:D9">
    <cfRule type="containsText" priority="1" operator="containsText" dxfId="1" text="OK"/>
    <cfRule type="containsText" priority="2" operator="containsText" dxfId="1" text="PASS"/>
    <cfRule type="containsText" priority="3" operator="containsText" dxfId="0" text="ПРОВЕРИТЬ"/>
    <cfRule type="containsText" priority="4" operator="containsText" dxfId="0" text="FAIL"/>
  </conditionalFormatting>
  <conditionalFormatting sqref="D12">
    <cfRule type="containsText" priority="5" operator="containsText" dxfId="1" text="OK"/>
    <cfRule type="containsText" priority="6" operator="containsText" dxfId="1" text="PASS"/>
    <cfRule type="containsText" priority="7" operator="containsText" dxfId="0" text="ПРОВЕРИТЬ"/>
    <cfRule type="containsText" priority="8" operator="containsText" dxfId="0" text="FAIL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3.1</AppVersion>
  <Company>Finspect</Company>
  <Manager>Артём Высоцкий</Manager>
</Properties>
</file>

<file path=docProps/core.xml><?xml version="1.0" encoding="utf-8"?>
<cp:coreProperties xmlns:cp="http://schemas.openxmlformats.org/package/2006/metadata/core-properties">
  <dc:creator xmlns:dc="http://purl.org/dc/elements/1.1/">Finspect</dc:creator>
  <dc:title xmlns:dc="http://purl.org/dc/elements/1.1/">Finspect_Юнит_экономика_маркетплейсов</dc:title>
  <dc:description xmlns:dc="http://purl.org/dc/elements/1.1/">Подготовлено Finspect. © Finspect, finspect.ru. Материал информационный, аудиторским заключением не является.</dc:description>
  <dc:subject xmlns:dc="http://purl.org/dc/elements/1.1/">Инструмент для собственника бизнеса</dc:subject>
  <dc:identifier xmlns:dc="http://purl.org/dc/elements/1.1/">finspect.ru</dc:identifier>
  <dc:language xmlns:dc="http://purl.org/dc/elements/1.1/">ru-RU</dc:language>
  <dcterms:created xmlns:dcterms="http://purl.org/dc/terms/" xmlns:xsi="http://www.w3.org/2001/XMLSchema-instance" xsi:type="dcterms:W3CDTF">2026-07-29T09:39:16Z</dcterms:created>
  <dcterms:modified xmlns:dcterms="http://purl.org/dc/terms/" xmlns:xsi="http://www.w3.org/2001/XMLSchema-instance" xsi:type="dcterms:W3CDTF">2026-07-29T09:39:16Z</dcterms:modified>
  <cp:lastModifiedBy>Finspect</cp:lastModifiedBy>
  <cp:category>Инструменты Finspect</cp:category>
  <cp:revision>1</cp:revision>
  <cp:keywords>финансовый контроль, управленческая отчётность, Finspect</cp:keywords>
</cp:coreProperties>
</file>