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Инструкция" sheetId="1" state="visible" r:id="rId1"/>
    <sheet xmlns:r="http://schemas.openxmlformats.org/officeDocument/2006/relationships" name="Запасы" sheetId="2" state="visible" r:id="rId2"/>
    <sheet xmlns:r="http://schemas.openxmlformats.org/officeDocument/2006/relationships" name="Свод" sheetId="3" state="visible" r:id="rId3"/>
    <sheet xmlns:r="http://schemas.openxmlformats.org/officeDocument/2006/relationships" name="Контроль" sheetId="4" state="visible" r:id="rId4"/>
  </sheets>
  <definedNames/>
</workbook>
</file>

<file path=xl/styles.xml><?xml version="1.0" encoding="utf-8"?>
<styleSheet xmlns="http://schemas.openxmlformats.org/spreadsheetml/2006/main">
  <numFmts count="2">
    <numFmt numFmtId="164" formatCode="#,##0 &quot;₽&quot;"/>
    <numFmt numFmtId="165" formatCode="0.0"/>
  </numFmts>
  <fonts count="11">
    <font>
      <name val="Carlito"/>
      <sz val="11"/>
    </font>
    <font>
      <name val="Arial"/>
      <b val="1"/>
      <color rgb="FFF5F0E8"/>
      <sz val="18"/>
    </font>
    <font>
      <name val="Arial"/>
      <i val="1"/>
      <color rgb="FF9D2B2B"/>
      <sz val="10"/>
    </font>
    <font>
      <name val="Arial"/>
      <b val="1"/>
      <color rgb="FF0B0A09"/>
      <sz val="10"/>
    </font>
    <font>
      <name val="Arial"/>
      <color rgb="FF000000"/>
      <sz val="10"/>
    </font>
    <font>
      <name val="Arial"/>
      <b val="1"/>
      <color rgb="FFFFFFFF"/>
      <sz val="11"/>
    </font>
    <font>
      <name val="Arial"/>
      <color rgb="FF0000FF"/>
      <sz val="10"/>
    </font>
    <font>
      <name val="Arial"/>
      <b val="1"/>
      <color rgb="FF5A8F4A"/>
      <sz val="10"/>
    </font>
    <font>
      <name val="Arial"/>
      <i val="1"/>
      <color rgb="FFA79E92"/>
      <sz val="9"/>
    </font>
    <font>
      <name val="Arial"/>
      <b val="1"/>
      <color rgb="FFF5F0E8"/>
      <sz val="10"/>
    </font>
    <font>
      <name val="Arial"/>
      <b val="1"/>
      <color rgb="FF9D2B2B"/>
      <sz val="14"/>
    </font>
  </fonts>
  <fills count="8">
    <fill>
      <patternFill/>
    </fill>
    <fill>
      <patternFill patternType="gray125"/>
    </fill>
    <fill>
      <patternFill patternType="solid">
        <fgColor rgb="FF0B0A09"/>
      </patternFill>
    </fill>
    <fill>
      <patternFill patternType="solid">
        <fgColor rgb="FFF5F0E8"/>
      </patternFill>
    </fill>
    <fill>
      <patternFill patternType="solid">
        <fgColor rgb="FFEEE9E1"/>
      </patternFill>
    </fill>
    <fill>
      <patternFill patternType="solid">
        <fgColor rgb="FF9D2B2B"/>
      </patternFill>
    </fill>
    <fill>
      <patternFill patternType="solid">
        <fgColor rgb="FFFFF4CC"/>
      </patternFill>
    </fill>
    <fill>
      <patternFill patternType="solid">
        <fgColor rgb="FFEAF3E7"/>
      </patternFill>
    </fill>
  </fills>
  <borders count="22">
    <border/>
    <border>
      <left style="thin">
        <color rgb="FFD8CFC3"/>
      </left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top style="thin">
        <color rgb="FF9D2B2B"/>
      </top>
      <bottom style="thin">
        <color rgb="FF9D2B2B"/>
      </bottom>
    </border>
    <border>
      <top style="thin">
        <color rgb="FF9D2B2B"/>
      </top>
      <bottom style="thin">
        <color rgb="FF9D2B2B"/>
      </bottom>
    </border>
    <border>
      <right style="thin">
        <color rgb="FF9D2B2B"/>
      </right>
      <top style="thin">
        <color rgb="FF9D2B2B"/>
      </top>
      <bottom style="thin">
        <color rgb="FF9D2B2B"/>
      </bottom>
    </border>
    <border>
      <left style="thin">
        <color rgb="FFD8CFC3"/>
      </left>
      <top style="thin">
        <color rgb="FFD8CFC3"/>
      </top>
    </border>
    <border>
      <top style="thin">
        <color rgb="FFD8CFC3"/>
      </top>
    </border>
    <border>
      <right style="thin">
        <color rgb="FFD8CFC3"/>
      </right>
      <top style="thin">
        <color rgb="FFD8CFC3"/>
      </top>
    </border>
    <border>
      <left style="thin">
        <color rgb="FFD8CFC3"/>
      </left>
    </border>
    <border>
      <right style="thin">
        <color rgb="FFD8CFC3"/>
      </right>
    </border>
    <border>
      <left style="thin">
        <color rgb="FFD8CFC3"/>
      </left>
      <bottom style="thin">
        <color rgb="FFD8CFC3"/>
      </bottom>
    </border>
    <border>
      <bottom style="thin">
        <color rgb="FFD8CFC3"/>
      </bottom>
    </border>
    <border>
      <right style="thin">
        <color rgb="FFD8CFC3"/>
      </right>
      <bottom style="thin">
        <color rgb="FFD8CFC3"/>
      </bottom>
    </border>
    <border>
      <top style="thin">
        <color rgb="FFD8CFC3"/>
      </top>
      <bottom style="thin">
        <color rgb="FFD8CFC3"/>
      </bottom>
    </border>
    <border>
      <left style="medium">
        <color rgb="FF9D2B2B"/>
      </left>
      <right style="medium">
        <color rgb="FF9D2B2B"/>
      </right>
      <top style="medium">
        <color rgb="FF9D2B2B"/>
      </top>
    </border>
    <border>
      <left style="medium">
        <color rgb="FF9D2B2B"/>
      </left>
      <right style="medium">
        <color rgb="FF9D2B2B"/>
      </right>
    </border>
    <border>
      <left style="medium">
        <color rgb="FF9D2B2B"/>
      </left>
      <right style="medium">
        <color rgb="FF9D2B2B"/>
      </right>
      <bottom style="medium">
        <color rgb="FF9D2B2B"/>
      </bottom>
    </border>
    <border>
      <left style="medium">
        <color rgb="FF9D2B2B"/>
      </left>
      <right style="medium">
        <color rgb="FF9D2B2B"/>
      </right>
      <top style="medium">
        <color rgb="FF9D2B2B"/>
      </top>
      <bottom style="medium">
        <color rgb="FF9D2B2B"/>
      </bottom>
    </border>
    <border>
      <right style="thin">
        <color rgb="FFD8CFC3"/>
      </right>
      <top style="thin">
        <color rgb="FFD8CFC3"/>
      </top>
      <bottom style="thin">
        <color rgb="FFD8CFC3"/>
      </bottom>
    </border>
    <border>
      <left style="thin">
        <color rgb="FF9D2B2B"/>
      </left>
      <right style="thin">
        <color rgb="FF9D2B2B"/>
      </right>
      <top style="thin">
        <color rgb="FF9D2B2B"/>
      </top>
      <bottom style="thin">
        <color rgb="FF9D2B2B"/>
      </bottom>
    </border>
    <border>
      <top style="thin">
        <color rgb="FF9D2B2B"/>
      </top>
    </border>
    <border>
      <right style="thin">
        <color rgb="FF9D2B2B"/>
      </right>
      <top style="thin">
        <color rgb="FF9D2B2B"/>
      </top>
    </border>
  </borders>
  <cellStyleXfs count="1">
    <xf numFmtId="0" fontId="0" fillId="0" borderId="0"/>
  </cellStyleXfs>
  <cellXfs count="122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1" fillId="2" borderId="0" applyAlignment="1" pivotButton="0" quotePrefix="0" xfId="0">
      <alignment wrapText="1"/>
    </xf>
    <xf numFmtId="0" fontId="1" fillId="2" borderId="0" applyAlignment="1" pivotButton="0" quotePrefix="0" xfId="0">
      <alignment horizontal="left" wrapText="1"/>
    </xf>
    <xf numFmtId="0" fontId="1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vertical="center" wrapText="1"/>
    </xf>
    <xf numFmtId="0" fontId="0" fillId="4" borderId="0" pivotButton="0" quotePrefix="0" xfId="0"/>
    <xf numFmtId="0" fontId="3" fillId="4" borderId="0" pivotButton="0" quotePrefix="0" xfId="0"/>
    <xf numFmtId="0" fontId="3" fillId="4" borderId="1" pivotButton="0" quotePrefix="0" xfId="0"/>
    <xf numFmtId="0" fontId="3" fillId="4" borderId="1" applyAlignment="1" pivotButton="0" quotePrefix="0" xfId="0">
      <alignment vertical="top"/>
    </xf>
    <xf numFmtId="0" fontId="4" fillId="0" borderId="0" pivotButton="0" quotePrefix="0" xfId="0"/>
    <xf numFmtId="0" fontId="4" fillId="0" borderId="1" pivotButton="0" quotePrefix="0" xfId="0"/>
    <xf numFmtId="0" fontId="4" fillId="0" borderId="1" applyAlignment="1" pivotButton="0" quotePrefix="0" xfId="0">
      <alignment wrapText="1"/>
    </xf>
    <xf numFmtId="0" fontId="4" fillId="0" borderId="1" applyAlignment="1" pivotButton="0" quotePrefix="0" xfId="0">
      <alignment vertical="top" wrapText="1"/>
    </xf>
    <xf numFmtId="0" fontId="0" fillId="5" borderId="0" pivotButton="0" quotePrefix="0" xfId="0"/>
    <xf numFmtId="0" fontId="5" fillId="5" borderId="0" pivotButton="0" quotePrefix="0" xfId="0"/>
    <xf numFmtId="0" fontId="5" fillId="5" borderId="2" pivotButton="0" quotePrefix="0" xfId="0"/>
    <xf numFmtId="0" fontId="5" fillId="5" borderId="3" pivotButton="0" quotePrefix="0" xfId="0"/>
    <xf numFmtId="0" fontId="5" fillId="5" borderId="4" pivotButton="0" quotePrefix="0" xfId="0"/>
    <xf numFmtId="0" fontId="5" fillId="5" borderId="2" applyAlignment="1" pivotButton="0" quotePrefix="0" xfId="0">
      <alignment wrapText="1"/>
    </xf>
    <xf numFmtId="0" fontId="5" fillId="5" borderId="3" applyAlignment="1" pivotButton="0" quotePrefix="0" xfId="0">
      <alignment wrapText="1"/>
    </xf>
    <xf numFmtId="0" fontId="5" fillId="5" borderId="4" applyAlignment="1" pivotButton="0" quotePrefix="0" xfId="0">
      <alignment wrapText="1"/>
    </xf>
    <xf numFmtId="0" fontId="5" fillId="5" borderId="2" applyAlignment="1" pivotButton="0" quotePrefix="0" xfId="0">
      <alignment horizontal="left" wrapText="1"/>
    </xf>
    <xf numFmtId="0" fontId="5" fillId="5" borderId="3" applyAlignment="1" pivotButton="0" quotePrefix="0" xfId="0">
      <alignment horizontal="left" wrapText="1"/>
    </xf>
    <xf numFmtId="0" fontId="5" fillId="5" borderId="4" applyAlignment="1" pivotButton="0" quotePrefix="0" xfId="0">
      <alignment horizontal="left" wrapText="1"/>
    </xf>
    <xf numFmtId="0" fontId="5" fillId="5" borderId="2" applyAlignment="1" pivotButton="0" quotePrefix="0" xfId="0">
      <alignment horizontal="left" vertical="center" wrapText="1"/>
    </xf>
    <xf numFmtId="0" fontId="5" fillId="5" borderId="3" applyAlignment="1" pivotButton="0" quotePrefix="0" xfId="0">
      <alignment horizontal="left" vertical="center" wrapText="1"/>
    </xf>
    <xf numFmtId="0" fontId="5" fillId="5" borderId="4" applyAlignment="1" pivotButton="0" quotePrefix="0" xfId="0">
      <alignment horizontal="left" vertical="center" wrapText="1"/>
    </xf>
    <xf numFmtId="0" fontId="5" fillId="5" borderId="1" pivotButton="0" quotePrefix="0" xfId="0"/>
    <xf numFmtId="0" fontId="5" fillId="5" borderId="1" applyAlignment="1" pivotButton="0" quotePrefix="0" xfId="0">
      <alignment horizontal="center"/>
    </xf>
    <xf numFmtId="0" fontId="5" fillId="5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 wrapText="1"/>
    </xf>
    <xf numFmtId="0" fontId="0" fillId="6" borderId="0" pivotButton="0" quotePrefix="0" xfId="0"/>
    <xf numFmtId="0" fontId="6" fillId="6" borderId="0" pivotButton="0" quotePrefix="0" xfId="0"/>
    <xf numFmtId="0" fontId="6" fillId="6" borderId="1" pivotButton="0" quotePrefix="0" xfId="0"/>
    <xf numFmtId="0" fontId="6" fillId="6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0" fillId="7" borderId="0" pivotButton="0" quotePrefix="0" xfId="0"/>
    <xf numFmtId="0" fontId="7" fillId="7" borderId="0" pivotButton="0" quotePrefix="0" xfId="0"/>
    <xf numFmtId="0" fontId="7" fillId="7" borderId="1" pivotButton="0" quotePrefix="0" xfId="0"/>
    <xf numFmtId="0" fontId="8" fillId="3" borderId="0" pivotButton="0" quotePrefix="0" xfId="0"/>
    <xf numFmtId="0" fontId="8" fillId="3" borderId="5" pivotButton="0" quotePrefix="0" xfId="0"/>
    <xf numFmtId="0" fontId="8" fillId="3" borderId="6" pivotButton="0" quotePrefix="0" xfId="0"/>
    <xf numFmtId="0" fontId="8" fillId="3" borderId="7" pivotButton="0" quotePrefix="0" xfId="0"/>
    <xf numFmtId="0" fontId="8" fillId="3" borderId="8" pivotButton="0" quotePrefix="0" xfId="0"/>
    <xf numFmtId="0" fontId="8" fillId="3" borderId="9" pivotButton="0" quotePrefix="0" xfId="0"/>
    <xf numFmtId="0" fontId="8" fillId="3" borderId="10" pivotButton="0" quotePrefix="0" xfId="0"/>
    <xf numFmtId="0" fontId="8" fillId="3" borderId="11" pivotButton="0" quotePrefix="0" xfId="0"/>
    <xf numFmtId="0" fontId="8" fillId="3" borderId="12" pivotButton="0" quotePrefix="0" xfId="0"/>
    <xf numFmtId="0" fontId="8" fillId="3" borderId="5" applyAlignment="1" pivotButton="0" quotePrefix="0" xfId="0">
      <alignment wrapText="1"/>
    </xf>
    <xf numFmtId="0" fontId="8" fillId="3" borderId="6" applyAlignment="1" pivotButton="0" quotePrefix="0" xfId="0">
      <alignment wrapText="1"/>
    </xf>
    <xf numFmtId="0" fontId="8" fillId="3" borderId="7" applyAlignment="1" pivotButton="0" quotePrefix="0" xfId="0">
      <alignment wrapText="1"/>
    </xf>
    <xf numFmtId="0" fontId="8" fillId="3" borderId="8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10" applyAlignment="1" pivotButton="0" quotePrefix="0" xfId="0">
      <alignment wrapText="1"/>
    </xf>
    <xf numFmtId="0" fontId="8" fillId="3" borderId="11" applyAlignment="1" pivotButton="0" quotePrefix="0" xfId="0">
      <alignment wrapText="1"/>
    </xf>
    <xf numFmtId="0" fontId="8" fillId="3" borderId="12" applyAlignment="1" pivotButton="0" quotePrefix="0" xfId="0">
      <alignment wrapText="1"/>
    </xf>
    <xf numFmtId="0" fontId="8" fillId="3" borderId="5" applyAlignment="1" pivotButton="0" quotePrefix="0" xfId="0">
      <alignment vertical="center" wrapText="1"/>
    </xf>
    <xf numFmtId="0" fontId="8" fillId="3" borderId="6" applyAlignment="1" pivotButton="0" quotePrefix="0" xfId="0">
      <alignment vertical="center" wrapText="1"/>
    </xf>
    <xf numFmtId="0" fontId="8" fillId="3" borderId="7" applyAlignment="1" pivotButton="0" quotePrefix="0" xfId="0">
      <alignment vertical="center" wrapText="1"/>
    </xf>
    <xf numFmtId="0" fontId="8" fillId="3" borderId="8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8" fillId="3" borderId="9" applyAlignment="1" pivotButton="0" quotePrefix="0" xfId="0">
      <alignment vertical="center" wrapText="1"/>
    </xf>
    <xf numFmtId="0" fontId="8" fillId="3" borderId="10" applyAlignment="1" pivotButton="0" quotePrefix="0" xfId="0">
      <alignment vertical="center" wrapText="1"/>
    </xf>
    <xf numFmtId="0" fontId="8" fillId="3" borderId="11" applyAlignment="1" pivotButton="0" quotePrefix="0" xfId="0">
      <alignment vertical="center" wrapText="1"/>
    </xf>
    <xf numFmtId="0" fontId="8" fillId="3" borderId="12" applyAlignment="1" pivotButton="0" quotePrefix="0" xfId="0">
      <alignment vertical="center" wrapText="1"/>
    </xf>
    <xf numFmtId="0" fontId="9" fillId="2" borderId="0" pivotButton="0" quotePrefix="0" xfId="0"/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center" wrapText="1"/>
    </xf>
    <xf numFmtId="0" fontId="9" fillId="2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vertical="center"/>
    </xf>
    <xf numFmtId="3" fontId="4" fillId="0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0" fontId="4" fillId="0" borderId="11" pivotButton="0" quotePrefix="0" xfId="0"/>
    <xf numFmtId="0" fontId="4" fillId="0" borderId="13" pivotButton="0" quotePrefix="0" xfId="0"/>
    <xf numFmtId="0" fontId="4" fillId="0" borderId="11" applyAlignment="1" pivotButton="0" quotePrefix="0" xfId="0">
      <alignment vertical="center"/>
    </xf>
    <xf numFmtId="0" fontId="4" fillId="0" borderId="13" applyAlignment="1" pivotButton="0" quotePrefix="0" xfId="0">
      <alignment vertical="center"/>
    </xf>
    <xf numFmtId="0" fontId="10" fillId="3" borderId="0" pivotButton="0" quotePrefix="0" xfId="0"/>
    <xf numFmtId="0" fontId="10" fillId="3" borderId="14" pivotButton="0" quotePrefix="0" xfId="0"/>
    <xf numFmtId="0" fontId="10" fillId="3" borderId="15" pivotButton="0" quotePrefix="0" xfId="0"/>
    <xf numFmtId="0" fontId="10" fillId="3" borderId="16" pivotButton="0" quotePrefix="0" xfId="0"/>
    <xf numFmtId="0" fontId="10" fillId="3" borderId="14" applyAlignment="1" pivotButton="0" quotePrefix="0" xfId="0">
      <alignment horizontal="center"/>
    </xf>
    <xf numFmtId="0" fontId="10" fillId="3" borderId="15" applyAlignment="1" pivotButton="0" quotePrefix="0" xfId="0">
      <alignment horizontal="center"/>
    </xf>
    <xf numFmtId="0" fontId="10" fillId="3" borderId="16" applyAlignment="1" pivotButton="0" quotePrefix="0" xfId="0">
      <alignment horizontal="center"/>
    </xf>
    <xf numFmtId="0" fontId="10" fillId="3" borderId="14" applyAlignment="1" pivotButton="0" quotePrefix="0" xfId="0">
      <alignment horizontal="center" vertical="center"/>
    </xf>
    <xf numFmtId="0" fontId="10" fillId="3" borderId="15" applyAlignment="1" pivotButton="0" quotePrefix="0" xfId="0">
      <alignment horizontal="center" vertical="center"/>
    </xf>
    <xf numFmtId="0" fontId="10" fillId="3" borderId="16" applyAlignment="1" pivotButton="0" quotePrefix="0" xfId="0">
      <alignment horizontal="center" vertical="center"/>
    </xf>
    <xf numFmtId="164" fontId="10" fillId="3" borderId="14" applyAlignment="1" pivotButton="0" quotePrefix="0" xfId="0">
      <alignment horizontal="center" vertical="center"/>
    </xf>
    <xf numFmtId="164" fontId="10" fillId="3" borderId="15" applyAlignment="1" pivotButton="0" quotePrefix="0" xfId="0">
      <alignment horizontal="center" vertical="center"/>
    </xf>
    <xf numFmtId="165" fontId="10" fillId="3" borderId="15" applyAlignment="1" pivotButton="0" quotePrefix="0" xfId="0">
      <alignment horizontal="center" vertical="center"/>
    </xf>
    <xf numFmtId="0" fontId="4" fillId="0" borderId="11" applyAlignment="1" pivotButton="0" quotePrefix="0" xfId="0">
      <alignment vertical="center" wrapText="1"/>
    </xf>
    <xf numFmtId="0" fontId="4" fillId="0" borderId="13" applyAlignment="1" pivotButton="0" quotePrefix="0" xfId="0">
      <alignment vertical="center" wrapText="1"/>
    </xf>
    <xf numFmtId="0" fontId="10" fillId="3" borderId="17" pivotButton="0" quotePrefix="0" xfId="0"/>
    <xf numFmtId="0" fontId="10" fillId="3" borderId="17" applyAlignment="1" pivotButton="0" quotePrefix="0" xfId="0">
      <alignment horizontal="center"/>
    </xf>
    <xf numFmtId="0" fontId="10" fillId="3" borderId="17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18" pivotButton="0" quotePrefix="0" xfId="0"/>
    <xf numFmtId="0" fontId="5" fillId="5" borderId="19" applyAlignment="1" pivotButton="0" quotePrefix="0" xfId="0">
      <alignment horizontal="left" vertical="center" wrapText="1"/>
    </xf>
    <xf numFmtId="0" fontId="0" fillId="0" borderId="3" pivotButton="0" quotePrefix="0" xfId="0"/>
    <xf numFmtId="0" fontId="0" fillId="0" borderId="4" pivotButton="0" quotePrefix="0" xfId="0"/>
    <xf numFmtId="0" fontId="8" fillId="3" borderId="1" applyAlignment="1" pivotButton="0" quotePrefix="0" xfId="0">
      <alignment vertical="center" wrapText="1"/>
    </xf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6" fillId="6" borderId="1" applyAlignment="1" pivotButton="0" quotePrefix="0" xfId="0">
      <alignment vertical="center"/>
    </xf>
    <xf numFmtId="3" fontId="4" fillId="0" borderId="1" applyAlignment="1" pivotButton="0" quotePrefix="0" xfId="0">
      <alignment vertical="center"/>
    </xf>
    <xf numFmtId="165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164" fontId="10" fillId="3" borderId="14" applyAlignment="1" pivotButton="0" quotePrefix="0" xfId="0">
      <alignment horizontal="center" vertical="center"/>
    </xf>
    <xf numFmtId="164" fontId="10" fillId="3" borderId="15" applyAlignment="1" pivotButton="0" quotePrefix="0" xfId="0">
      <alignment horizontal="center" vertical="center"/>
    </xf>
    <xf numFmtId="165" fontId="10" fillId="3" borderId="15" applyAlignment="1" pivotButton="0" quotePrefix="0" xfId="0">
      <alignment horizontal="center" vertical="center"/>
    </xf>
  </cellXfs>
  <cellStyles count="1">
    <cellStyle name="Normal" xfId="0"/>
  </cellStyles>
  <dxfs count="9"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5A8F4A"/>
      </font>
      <fill>
        <patternFill patternType="solid">
          <bgColor rgb="FFEAF3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  <dxf>
      <font>
        <b val="1"/>
        <color rgb="FF9D2B2B"/>
      </font>
      <fill>
        <patternFill patternType="solid">
          <bgColor rgb="FFF6E6E7"/>
        </patternFill>
      </fill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0</row>
      <rowOff>0</rowOff>
    </from>
    <ext cx="666750" cy="666750"/>
    <pic>
      <nvPicPr>
        <cNvPr id="1" name="608bb03d-ccf6-4bbe-859a-ed412c71f67b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18" customWidth="1" min="3" max="3"/>
    <col width="28" customWidth="1" min="4" max="4"/>
    <col width="18" customWidth="1" min="5" max="5"/>
    <col width="28" customWidth="1" min="6" max="6"/>
    <col width="14" customWidth="1" min="7" max="7"/>
    <col width="14" customWidth="1" min="8" max="8"/>
  </cols>
  <sheetData>
    <row r="1" ht="28" customHeight="1">
      <c r="A1" s="5" t="inlineStr">
        <is>
          <t>FINSPECT • Управление запасами</t>
        </is>
      </c>
    </row>
    <row r="2" ht="28" customHeight="1"/>
    <row r="3" ht="30" customHeight="1">
      <c r="A3" s="9" t="inlineStr">
        <is>
          <t>Рабочий инструмент для собственника и финансовой команды</t>
        </is>
      </c>
    </row>
    <row r="5">
      <c r="A5" s="13" t="inlineStr">
        <is>
          <t>Назначение</t>
        </is>
      </c>
      <c r="B5" s="17" t="inlineStr">
        <is>
          <t>Рассчитывает дни запаса, точку заказа, рекомендуемое пополнение и замороженные деньги по SKU.</t>
        </is>
      </c>
      <c r="C5" s="102" t="n"/>
      <c r="D5" s="102" t="n"/>
      <c r="E5" s="102" t="n"/>
      <c r="F5" s="103" t="n"/>
    </row>
    <row r="6">
      <c r="A6" s="13" t="inlineStr">
        <is>
          <t>Что вводить</t>
        </is>
      </c>
      <c r="B6" s="17" t="inlineStr">
        <is>
          <t>Остаток, среднедневные продажи, срок поставки, страховой запас, себестоимость и цена.</t>
        </is>
      </c>
      <c r="C6" s="102" t="n"/>
      <c r="D6" s="102" t="n"/>
      <c r="E6" s="102" t="n"/>
      <c r="F6" s="103" t="n"/>
    </row>
    <row r="7">
      <c r="A7" s="13" t="inlineStr">
        <is>
          <t>Что получите</t>
        </is>
      </c>
      <c r="B7" s="17" t="inlineStr">
        <is>
          <t>Точка заказа, статус пополнения, рекомендуемый заказ, дни запаса и стоимость остатка.</t>
        </is>
      </c>
      <c r="C7" s="102" t="n"/>
      <c r="D7" s="102" t="n"/>
      <c r="E7" s="102" t="n"/>
      <c r="F7" s="103" t="n"/>
    </row>
    <row r="8">
      <c r="A8" s="13" t="inlineStr">
        <is>
          <t>Периодичность</t>
        </is>
      </c>
      <c r="B8" s="17" t="inlineStr">
        <is>
          <t>Еженедельно, для критичных SKU — ежедневно.</t>
        </is>
      </c>
      <c r="C8" s="102" t="n"/>
      <c r="D8" s="102" t="n"/>
      <c r="E8" s="102" t="n"/>
      <c r="F8" s="103" t="n"/>
    </row>
    <row r="9">
      <c r="A9" s="13" t="inlineStr">
        <is>
          <t>Версия</t>
        </is>
      </c>
      <c r="B9" s="17" t="inlineStr">
        <is>
          <t>1.0 • 2026-07-29</t>
        </is>
      </c>
      <c r="C9" s="102" t="n"/>
      <c r="D9" s="102" t="n"/>
      <c r="E9" s="102" t="n"/>
      <c r="F9" s="103" t="n"/>
    </row>
    <row r="11" ht="24" customHeight="1">
      <c r="A11" s="104" t="inlineStr">
        <is>
          <t>Порядок работы</t>
        </is>
      </c>
      <c r="B11" s="105" t="n"/>
      <c r="C11" s="105" t="n"/>
      <c r="D11" s="105" t="n"/>
      <c r="E11" s="105" t="n"/>
      <c r="F11" s="106" t="n"/>
    </row>
    <row r="12">
      <c r="A12" s="34" t="inlineStr">
        <is>
          <t>1</t>
        </is>
      </c>
      <c r="B12" s="35" t="inlineStr">
        <is>
          <t>Замените демонстрационные значения в жёлтых ячейках с синим шрифтом.</t>
        </is>
      </c>
      <c r="C12" s="102" t="n"/>
      <c r="D12" s="102" t="n"/>
      <c r="E12" s="102" t="n"/>
      <c r="F12" s="103" t="n"/>
    </row>
    <row r="13">
      <c r="A13" s="34" t="inlineStr">
        <is>
          <t>2</t>
        </is>
      </c>
      <c r="B13" s="35" t="inlineStr">
        <is>
          <t>Не вводите данные в расчётные ячейки: они содержат формулы.</t>
        </is>
      </c>
      <c r="C13" s="102" t="n"/>
      <c r="D13" s="102" t="n"/>
      <c r="E13" s="102" t="n"/>
      <c r="F13" s="103" t="n"/>
    </row>
    <row r="14">
      <c r="A14" s="34" t="inlineStr">
        <is>
          <t>3</t>
        </is>
      </c>
      <c r="B14" s="35" t="inlineStr">
        <is>
          <t>Проверьте лист «Контроль» и устраните строки со статусом «ПРОВЕРИТЬ».</t>
        </is>
      </c>
      <c r="C14" s="102" t="n"/>
      <c r="D14" s="102" t="n"/>
      <c r="E14" s="102" t="n"/>
      <c r="F14" s="103" t="n"/>
    </row>
    <row r="15">
      <c r="A15" s="34" t="inlineStr">
        <is>
          <t>4</t>
        </is>
      </c>
      <c r="B15" s="35" t="inlineStr">
        <is>
          <t>Зафиксируйте период, источник и ответственного до передачи файла в работу.</t>
        </is>
      </c>
      <c r="C15" s="102" t="n"/>
      <c r="D15" s="102" t="n"/>
      <c r="E15" s="102" t="n"/>
      <c r="F15" s="103" t="n"/>
    </row>
    <row r="17" ht="24" customHeight="1">
      <c r="A17" s="104" t="inlineStr">
        <is>
          <t>Легенда</t>
        </is>
      </c>
      <c r="B17" s="105" t="n"/>
      <c r="C17" s="105" t="n"/>
      <c r="D17" s="105" t="n"/>
      <c r="E17" s="105" t="n"/>
      <c r="F17" s="106" t="n"/>
    </row>
    <row r="18">
      <c r="A18" s="39" t="inlineStr">
        <is>
          <t>Ввод</t>
        </is>
      </c>
      <c r="B18" s="16" t="inlineStr">
        <is>
          <t>Жёлтая заливка + синий шрифт</t>
        </is>
      </c>
      <c r="C18" s="102" t="n"/>
      <c r="D18" s="102" t="n"/>
      <c r="E18" s="102" t="n"/>
      <c r="F18" s="103" t="n"/>
    </row>
    <row r="19">
      <c r="A19" s="40" t="inlineStr">
        <is>
          <t>Расчёт</t>
        </is>
      </c>
      <c r="B19" s="16" t="inlineStr">
        <is>
          <t>Формулы, защищённая логика</t>
        </is>
      </c>
      <c r="C19" s="102" t="n"/>
      <c r="D19" s="102" t="n"/>
      <c r="E19" s="102" t="n"/>
      <c r="F19" s="103" t="n"/>
    </row>
    <row r="20">
      <c r="A20" s="43" t="inlineStr">
        <is>
          <t>Контроль</t>
        </is>
      </c>
      <c r="B20" s="16" t="inlineStr">
        <is>
          <t>Зелёный — проверка пройдена; бордовый — требуется действие</t>
        </is>
      </c>
      <c r="C20" s="102" t="n"/>
      <c r="D20" s="102" t="n"/>
      <c r="E20" s="102" t="n"/>
      <c r="F20" s="103" t="n"/>
    </row>
    <row r="22">
      <c r="A22" s="107" t="inlineStr">
        <is>
          <t>Шаблон для управленческих расчётов. Не является бухгалтерской отчётностью, аудиторским заключением или налоговой консультацией.
© Finspect • finspect.ru</t>
        </is>
      </c>
      <c r="B22" s="108" t="n"/>
      <c r="C22" s="108" t="n"/>
      <c r="D22" s="108" t="n"/>
      <c r="E22" s="108" t="n"/>
      <c r="F22" s="109" t="n"/>
    </row>
    <row r="23">
      <c r="A23" s="110" t="n"/>
      <c r="F23" s="111" t="n"/>
    </row>
    <row r="24">
      <c r="A24" s="112" t="n"/>
      <c r="B24" s="113" t="n"/>
      <c r="C24" s="113" t="n"/>
      <c r="D24" s="113" t="n"/>
      <c r="E24" s="113" t="n"/>
      <c r="F24" s="114" t="n"/>
    </row>
  </sheetData>
  <mergeCells count="17">
    <mergeCell ref="A11:F11"/>
    <mergeCell ref="A3:H3"/>
    <mergeCell ref="B7:F7"/>
    <mergeCell ref="B12:F12"/>
    <mergeCell ref="B6:F6"/>
    <mergeCell ref="B9:F9"/>
    <mergeCell ref="B20:F20"/>
    <mergeCell ref="B15:F15"/>
    <mergeCell ref="A22:F24"/>
    <mergeCell ref="A1:H2"/>
    <mergeCell ref="B5:F5"/>
    <mergeCell ref="B19:F19"/>
    <mergeCell ref="A17:F17"/>
    <mergeCell ref="B14:F14"/>
    <mergeCell ref="B8:F8"/>
    <mergeCell ref="B18:F18"/>
    <mergeCell ref="B13:F13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8" customWidth="1" min="12" max="12"/>
  </cols>
  <sheetData>
    <row r="1" ht="28" customHeight="1">
      <c r="A1" s="5" t="inlineStr">
        <is>
          <t>FINSPECT • Управление запасами</t>
        </is>
      </c>
    </row>
    <row r="2" ht="28" customHeight="1"/>
    <row r="3" ht="30" customHeight="1">
      <c r="A3" s="9" t="inlineStr">
        <is>
          <t>Целевой горизонт пополнения — 30 дней плюс срок поставки</t>
        </is>
      </c>
    </row>
    <row r="5" ht="28" customHeight="1">
      <c r="A5" s="75" t="inlineStr">
        <is>
          <t>SKU</t>
        </is>
      </c>
      <c r="B5" s="75" t="inlineStr">
        <is>
          <t>Наименование</t>
        </is>
      </c>
      <c r="C5" s="75" t="inlineStr">
        <is>
          <t>Остаток, ед.</t>
        </is>
      </c>
      <c r="D5" s="75" t="inlineStr">
        <is>
          <t>Продажи в день</t>
        </is>
      </c>
      <c r="E5" s="75" t="inlineStr">
        <is>
          <t>Срок поставки, дней</t>
        </is>
      </c>
      <c r="F5" s="75" t="inlineStr">
        <is>
          <t>Страховой запас, дней</t>
        </is>
      </c>
      <c r="G5" s="75" t="inlineStr">
        <is>
          <t>Себестоимость, ₽</t>
        </is>
      </c>
      <c r="H5" s="75" t="inlineStr">
        <is>
          <t>Цена, ₽</t>
        </is>
      </c>
      <c r="I5" s="75" t="inlineStr">
        <is>
          <t>Точка заказа, ед.</t>
        </is>
      </c>
      <c r="J5" s="75" t="inlineStr">
        <is>
          <t>Рекомендованный заказ, ед.</t>
        </is>
      </c>
      <c r="K5" s="75" t="inlineStr">
        <is>
          <t>Дни запаса</t>
        </is>
      </c>
      <c r="L5" s="75" t="inlineStr">
        <is>
          <t>Стоимость остатка, ₽</t>
        </is>
      </c>
    </row>
    <row r="6">
      <c r="A6" s="39" t="inlineStr">
        <is>
          <t>SKU-001</t>
        </is>
      </c>
      <c r="B6" s="39" t="inlineStr">
        <is>
          <t>Товар А</t>
        </is>
      </c>
      <c r="C6" s="39" t="n">
        <v>120</v>
      </c>
      <c r="D6" s="39" t="n">
        <v>8</v>
      </c>
      <c r="E6" s="39" t="n">
        <v>12</v>
      </c>
      <c r="F6" s="39" t="n">
        <v>5</v>
      </c>
      <c r="G6" s="115" t="n">
        <v>1100</v>
      </c>
      <c r="H6" s="115" t="n">
        <v>1900</v>
      </c>
      <c r="I6" s="116">
        <f>IF(A6="",0,D6*(E6+F6))</f>
        <v/>
      </c>
      <c r="J6" s="116">
        <f>IF(A6="",0,MAX(0,D6*(30+E6+F6)-C6))</f>
        <v/>
      </c>
      <c r="K6" s="117">
        <f>IFERROR(C6/D6,0)</f>
        <v/>
      </c>
      <c r="L6" s="118">
        <f>IF(A6="",0,C6*G6)</f>
        <v/>
      </c>
    </row>
    <row r="7">
      <c r="A7" s="39" t="inlineStr">
        <is>
          <t>SKU-002</t>
        </is>
      </c>
      <c r="B7" s="39" t="inlineStr">
        <is>
          <t>Товар Б</t>
        </is>
      </c>
      <c r="C7" s="39" t="n">
        <v>45</v>
      </c>
      <c r="D7" s="39" t="n">
        <v>5</v>
      </c>
      <c r="E7" s="39" t="n">
        <v>10</v>
      </c>
      <c r="F7" s="39" t="n">
        <v>4</v>
      </c>
      <c r="G7" s="115" t="n">
        <v>850</v>
      </c>
      <c r="H7" s="115" t="n">
        <v>1500</v>
      </c>
      <c r="I7" s="116">
        <f>IF(A7="",0,D7*(E7+F7))</f>
        <v/>
      </c>
      <c r="J7" s="116">
        <f>IF(A7="",0,MAX(0,D7*(30+E7+F7)-C7))</f>
        <v/>
      </c>
      <c r="K7" s="117">
        <f>IFERROR(C7/D7,0)</f>
        <v/>
      </c>
      <c r="L7" s="118">
        <f>IF(A7="",0,C7*G7)</f>
        <v/>
      </c>
    </row>
    <row r="8">
      <c r="A8" s="39" t="inlineStr">
        <is>
          <t>SKU-003</t>
        </is>
      </c>
      <c r="B8" s="39" t="inlineStr">
        <is>
          <t>Товар В</t>
        </is>
      </c>
      <c r="C8" s="39" t="n">
        <v>300</v>
      </c>
      <c r="D8" s="39" t="n">
        <v>6</v>
      </c>
      <c r="E8" s="39" t="n">
        <v>20</v>
      </c>
      <c r="F8" s="39" t="n">
        <v>7</v>
      </c>
      <c r="G8" s="115" t="n">
        <v>1400</v>
      </c>
      <c r="H8" s="115" t="n">
        <v>2300</v>
      </c>
      <c r="I8" s="116">
        <f>IF(A8="",0,D8*(E8+F8))</f>
        <v/>
      </c>
      <c r="J8" s="116">
        <f>IF(A8="",0,MAX(0,D8*(30+E8+F8)-C8))</f>
        <v/>
      </c>
      <c r="K8" s="117">
        <f>IFERROR(C8/D8,0)</f>
        <v/>
      </c>
      <c r="L8" s="118">
        <f>IF(A8="",0,C8*G8)</f>
        <v/>
      </c>
    </row>
    <row r="9">
      <c r="A9" s="39" t="str"/>
      <c r="B9" s="39" t="str"/>
      <c r="C9" s="39" t="n"/>
      <c r="D9" s="39" t="n"/>
      <c r="E9" s="39" t="n"/>
      <c r="F9" s="39" t="n"/>
      <c r="G9" s="115" t="n"/>
      <c r="H9" s="115" t="n"/>
      <c r="I9" s="116">
        <f>IF(A9="",0,D9*(E9+F9))</f>
        <v/>
      </c>
      <c r="J9" s="116">
        <f>IF(A9="",0,MAX(0,D9*(30+E9+F9)-C9))</f>
        <v/>
      </c>
      <c r="K9" s="117">
        <f>IFERROR(C9/D9,0)</f>
        <v/>
      </c>
      <c r="L9" s="118">
        <f>IF(A9="",0,C9*G9)</f>
        <v/>
      </c>
    </row>
    <row r="10">
      <c r="A10" s="39" t="str"/>
      <c r="B10" s="39" t="str"/>
      <c r="C10" s="39" t="n"/>
      <c r="D10" s="39" t="n"/>
      <c r="E10" s="39" t="n"/>
      <c r="F10" s="39" t="n"/>
      <c r="G10" s="115" t="n"/>
      <c r="H10" s="115" t="n"/>
      <c r="I10" s="116">
        <f>IF(A10="",0,D10*(E10+F10))</f>
        <v/>
      </c>
      <c r="J10" s="116">
        <f>IF(A10="",0,MAX(0,D10*(30+E10+F10)-C10))</f>
        <v/>
      </c>
      <c r="K10" s="117">
        <f>IFERROR(C10/D10,0)</f>
        <v/>
      </c>
      <c r="L10" s="118">
        <f>IF(A10="",0,C10*G10)</f>
        <v/>
      </c>
    </row>
    <row r="11">
      <c r="A11" s="39" t="str"/>
      <c r="B11" s="39" t="str"/>
      <c r="C11" s="39" t="n"/>
      <c r="D11" s="39" t="n"/>
      <c r="E11" s="39" t="n"/>
      <c r="F11" s="39" t="n"/>
      <c r="G11" s="115" t="n"/>
      <c r="H11" s="115" t="n"/>
      <c r="I11" s="116">
        <f>IF(A11="",0,D11*(E11+F11))</f>
        <v/>
      </c>
      <c r="J11" s="116">
        <f>IF(A11="",0,MAX(0,D11*(30+E11+F11)-C11))</f>
        <v/>
      </c>
      <c r="K11" s="117">
        <f>IFERROR(C11/D11,0)</f>
        <v/>
      </c>
      <c r="L11" s="118">
        <f>IF(A11="",0,C11*G11)</f>
        <v/>
      </c>
    </row>
    <row r="12">
      <c r="A12" s="39" t="str"/>
      <c r="B12" s="39" t="str"/>
      <c r="C12" s="39" t="n"/>
      <c r="D12" s="39" t="n"/>
      <c r="E12" s="39" t="n"/>
      <c r="F12" s="39" t="n"/>
      <c r="G12" s="115" t="n"/>
      <c r="H12" s="115" t="n"/>
      <c r="I12" s="116">
        <f>IF(A12="",0,D12*(E12+F12))</f>
        <v/>
      </c>
      <c r="J12" s="116">
        <f>IF(A12="",0,MAX(0,D12*(30+E12+F12)-C12))</f>
        <v/>
      </c>
      <c r="K12" s="117">
        <f>IFERROR(C12/D12,0)</f>
        <v/>
      </c>
      <c r="L12" s="118">
        <f>IF(A12="",0,C12*G12)</f>
        <v/>
      </c>
    </row>
    <row r="13">
      <c r="A13" s="39" t="str"/>
      <c r="B13" s="39" t="str"/>
      <c r="C13" s="39" t="n"/>
      <c r="D13" s="39" t="n"/>
      <c r="E13" s="39" t="n"/>
      <c r="F13" s="39" t="n"/>
      <c r="G13" s="115" t="n"/>
      <c r="H13" s="115" t="n"/>
      <c r="I13" s="116">
        <f>IF(A13="",0,D13*(E13+F13))</f>
        <v/>
      </c>
      <c r="J13" s="116">
        <f>IF(A13="",0,MAX(0,D13*(30+E13+F13)-C13))</f>
        <v/>
      </c>
      <c r="K13" s="117">
        <f>IFERROR(C13/D13,0)</f>
        <v/>
      </c>
      <c r="L13" s="118">
        <f>IF(A13="",0,C13*G13)</f>
        <v/>
      </c>
    </row>
    <row r="14">
      <c r="A14" s="39" t="str"/>
      <c r="B14" s="39" t="str"/>
      <c r="C14" s="39" t="n"/>
      <c r="D14" s="39" t="n"/>
      <c r="E14" s="39" t="n"/>
      <c r="F14" s="39" t="n"/>
      <c r="G14" s="115" t="n"/>
      <c r="H14" s="115" t="n"/>
      <c r="I14" s="116">
        <f>IF(A14="",0,D14*(E14+F14))</f>
        <v/>
      </c>
      <c r="J14" s="116">
        <f>IF(A14="",0,MAX(0,D14*(30+E14+F14)-C14))</f>
        <v/>
      </c>
      <c r="K14" s="117">
        <f>IFERROR(C14/D14,0)</f>
        <v/>
      </c>
      <c r="L14" s="118">
        <f>IF(A14="",0,C14*G14)</f>
        <v/>
      </c>
    </row>
    <row r="15">
      <c r="A15" s="39" t="str"/>
      <c r="B15" s="39" t="str"/>
      <c r="C15" s="39" t="n"/>
      <c r="D15" s="39" t="n"/>
      <c r="E15" s="39" t="n"/>
      <c r="F15" s="39" t="n"/>
      <c r="G15" s="115" t="n"/>
      <c r="H15" s="115" t="n"/>
      <c r="I15" s="116">
        <f>IF(A15="",0,D15*(E15+F15))</f>
        <v/>
      </c>
      <c r="J15" s="116">
        <f>IF(A15="",0,MAX(0,D15*(30+E15+F15)-C15))</f>
        <v/>
      </c>
      <c r="K15" s="117">
        <f>IFERROR(C15/D15,0)</f>
        <v/>
      </c>
      <c r="L15" s="118">
        <f>IF(A15="",0,C15*G15)</f>
        <v/>
      </c>
    </row>
    <row r="16">
      <c r="A16" s="39" t="str"/>
      <c r="B16" s="39" t="str"/>
      <c r="C16" s="39" t="n"/>
      <c r="D16" s="39" t="n"/>
      <c r="E16" s="39" t="n"/>
      <c r="F16" s="39" t="n"/>
      <c r="G16" s="115" t="n"/>
      <c r="H16" s="115" t="n"/>
      <c r="I16" s="116">
        <f>IF(A16="",0,D16*(E16+F16))</f>
        <v/>
      </c>
      <c r="J16" s="116">
        <f>IF(A16="",0,MAX(0,D16*(30+E16+F16)-C16))</f>
        <v/>
      </c>
      <c r="K16" s="117">
        <f>IFERROR(C16/D16,0)</f>
        <v/>
      </c>
      <c r="L16" s="118">
        <f>IF(A16="",0,C16*G16)</f>
        <v/>
      </c>
    </row>
    <row r="17">
      <c r="A17" s="39" t="str"/>
      <c r="B17" s="39" t="str"/>
      <c r="C17" s="39" t="n"/>
      <c r="D17" s="39" t="n"/>
      <c r="E17" s="39" t="n"/>
      <c r="F17" s="39" t="n"/>
      <c r="G17" s="115" t="n"/>
      <c r="H17" s="115" t="n"/>
      <c r="I17" s="116">
        <f>IF(A17="",0,D17*(E17+F17))</f>
        <v/>
      </c>
      <c r="J17" s="116">
        <f>IF(A17="",0,MAX(0,D17*(30+E17+F17)-C17))</f>
        <v/>
      </c>
      <c r="K17" s="117">
        <f>IFERROR(C17/D17,0)</f>
        <v/>
      </c>
      <c r="L17" s="118">
        <f>IF(A17="",0,C17*G17)</f>
        <v/>
      </c>
    </row>
    <row r="18">
      <c r="A18" s="39" t="str"/>
      <c r="B18" s="39" t="str"/>
      <c r="C18" s="39" t="n"/>
      <c r="D18" s="39" t="n"/>
      <c r="E18" s="39" t="n"/>
      <c r="F18" s="39" t="n"/>
      <c r="G18" s="115" t="n"/>
      <c r="H18" s="115" t="n"/>
      <c r="I18" s="116">
        <f>IF(A18="",0,D18*(E18+F18))</f>
        <v/>
      </c>
      <c r="J18" s="116">
        <f>IF(A18="",0,MAX(0,D18*(30+E18+F18)-C18))</f>
        <v/>
      </c>
      <c r="K18" s="117">
        <f>IFERROR(C18/D18,0)</f>
        <v/>
      </c>
      <c r="L18" s="118">
        <f>IF(A18="",0,C18*G18)</f>
        <v/>
      </c>
    </row>
    <row r="19">
      <c r="A19" s="39" t="str"/>
      <c r="B19" s="39" t="str"/>
      <c r="C19" s="39" t="n"/>
      <c r="D19" s="39" t="n"/>
      <c r="E19" s="39" t="n"/>
      <c r="F19" s="39" t="n"/>
      <c r="G19" s="115" t="n"/>
      <c r="H19" s="115" t="n"/>
      <c r="I19" s="116">
        <f>IF(A19="",0,D19*(E19+F19))</f>
        <v/>
      </c>
      <c r="J19" s="116">
        <f>IF(A19="",0,MAX(0,D19*(30+E19+F19)-C19))</f>
        <v/>
      </c>
      <c r="K19" s="117">
        <f>IFERROR(C19/D19,0)</f>
        <v/>
      </c>
      <c r="L19" s="118">
        <f>IF(A19="",0,C19*G19)</f>
        <v/>
      </c>
    </row>
    <row r="20">
      <c r="A20" s="39" t="str"/>
      <c r="B20" s="39" t="str"/>
      <c r="C20" s="39" t="n"/>
      <c r="D20" s="39" t="n"/>
      <c r="E20" s="39" t="n"/>
      <c r="F20" s="39" t="n"/>
      <c r="G20" s="115" t="n"/>
      <c r="H20" s="115" t="n"/>
      <c r="I20" s="116">
        <f>IF(A20="",0,D20*(E20+F20))</f>
        <v/>
      </c>
      <c r="J20" s="116">
        <f>IF(A20="",0,MAX(0,D20*(30+E20+F20)-C20))</f>
        <v/>
      </c>
      <c r="K20" s="117">
        <f>IFERROR(C20/D20,0)</f>
        <v/>
      </c>
      <c r="L20" s="118">
        <f>IF(A20="",0,C20*G20)</f>
        <v/>
      </c>
    </row>
    <row r="21">
      <c r="A21" s="39" t="str"/>
      <c r="B21" s="39" t="str"/>
      <c r="C21" s="39" t="n"/>
      <c r="D21" s="39" t="n"/>
      <c r="E21" s="39" t="n"/>
      <c r="F21" s="39" t="n"/>
      <c r="G21" s="115" t="n"/>
      <c r="H21" s="115" t="n"/>
      <c r="I21" s="116">
        <f>IF(A21="",0,D21*(E21+F21))</f>
        <v/>
      </c>
      <c r="J21" s="116">
        <f>IF(A21="",0,MAX(0,D21*(30+E21+F21)-C21))</f>
        <v/>
      </c>
      <c r="K21" s="117">
        <f>IFERROR(C21/D21,0)</f>
        <v/>
      </c>
      <c r="L21" s="118">
        <f>IF(A21="",0,C21*G21)</f>
        <v/>
      </c>
    </row>
    <row r="22">
      <c r="A22" s="39" t="str"/>
      <c r="B22" s="39" t="str"/>
      <c r="C22" s="39" t="n"/>
      <c r="D22" s="39" t="n"/>
      <c r="E22" s="39" t="n"/>
      <c r="F22" s="39" t="n"/>
      <c r="G22" s="115" t="n"/>
      <c r="H22" s="115" t="n"/>
      <c r="I22" s="116">
        <f>IF(A22="",0,D22*(E22+F22))</f>
        <v/>
      </c>
      <c r="J22" s="116">
        <f>IF(A22="",0,MAX(0,D22*(30+E22+F22)-C22))</f>
        <v/>
      </c>
      <c r="K22" s="117">
        <f>IFERROR(C22/D22,0)</f>
        <v/>
      </c>
      <c r="L22" s="118">
        <f>IF(A22="",0,C22*G22)</f>
        <v/>
      </c>
    </row>
    <row r="23">
      <c r="A23" s="39" t="str"/>
      <c r="B23" s="39" t="str"/>
      <c r="C23" s="39" t="n"/>
      <c r="D23" s="39" t="n"/>
      <c r="E23" s="39" t="n"/>
      <c r="F23" s="39" t="n"/>
      <c r="G23" s="115" t="n"/>
      <c r="H23" s="115" t="n"/>
      <c r="I23" s="116">
        <f>IF(A23="",0,D23*(E23+F23))</f>
        <v/>
      </c>
      <c r="J23" s="116">
        <f>IF(A23="",0,MAX(0,D23*(30+E23+F23)-C23))</f>
        <v/>
      </c>
      <c r="K23" s="117">
        <f>IFERROR(C23/D23,0)</f>
        <v/>
      </c>
      <c r="L23" s="118">
        <f>IF(A23="",0,C23*G23)</f>
        <v/>
      </c>
    </row>
    <row r="24">
      <c r="A24" s="39" t="str"/>
      <c r="B24" s="39" t="str"/>
      <c r="C24" s="39" t="n"/>
      <c r="D24" s="39" t="n"/>
      <c r="E24" s="39" t="n"/>
      <c r="F24" s="39" t="n"/>
      <c r="G24" s="115" t="n"/>
      <c r="H24" s="115" t="n"/>
      <c r="I24" s="116">
        <f>IF(A24="",0,D24*(E24+F24))</f>
        <v/>
      </c>
      <c r="J24" s="116">
        <f>IF(A24="",0,MAX(0,D24*(30+E24+F24)-C24))</f>
        <v/>
      </c>
      <c r="K24" s="117">
        <f>IFERROR(C24/D24,0)</f>
        <v/>
      </c>
      <c r="L24" s="118">
        <f>IF(A24="",0,C24*G24)</f>
        <v/>
      </c>
    </row>
    <row r="25">
      <c r="A25" s="39" t="str"/>
      <c r="B25" s="39" t="str"/>
      <c r="C25" s="39" t="n"/>
      <c r="D25" s="39" t="n"/>
      <c r="E25" s="39" t="n"/>
      <c r="F25" s="39" t="n"/>
      <c r="G25" s="115" t="n"/>
      <c r="H25" s="115" t="n"/>
      <c r="I25" s="116">
        <f>IF(A25="",0,D25*(E25+F25))</f>
        <v/>
      </c>
      <c r="J25" s="116">
        <f>IF(A25="",0,MAX(0,D25*(30+E25+F25)-C25))</f>
        <v/>
      </c>
      <c r="K25" s="117">
        <f>IFERROR(C25/D25,0)</f>
        <v/>
      </c>
      <c r="L25" s="118">
        <f>IF(A25="",0,C25*G25)</f>
        <v/>
      </c>
    </row>
    <row r="26">
      <c r="A26" s="39" t="str"/>
      <c r="B26" s="39" t="str"/>
      <c r="C26" s="39" t="n"/>
      <c r="D26" s="39" t="n"/>
      <c r="E26" s="39" t="n"/>
      <c r="F26" s="39" t="n"/>
      <c r="G26" s="115" t="n"/>
      <c r="H26" s="115" t="n"/>
      <c r="I26" s="116">
        <f>IF(A26="",0,D26*(E26+F26))</f>
        <v/>
      </c>
      <c r="J26" s="116">
        <f>IF(A26="",0,MAX(0,D26*(30+E26+F26)-C26))</f>
        <v/>
      </c>
      <c r="K26" s="117">
        <f>IFERROR(C26/D26,0)</f>
        <v/>
      </c>
      <c r="L26" s="118">
        <f>IF(A26="",0,C26*G26)</f>
        <v/>
      </c>
    </row>
    <row r="27">
      <c r="A27" s="39" t="str"/>
      <c r="B27" s="39" t="str"/>
      <c r="C27" s="39" t="n"/>
      <c r="D27" s="39" t="n"/>
      <c r="E27" s="39" t="n"/>
      <c r="F27" s="39" t="n"/>
      <c r="G27" s="115" t="n"/>
      <c r="H27" s="115" t="n"/>
      <c r="I27" s="116">
        <f>IF(A27="",0,D27*(E27+F27))</f>
        <v/>
      </c>
      <c r="J27" s="116">
        <f>IF(A27="",0,MAX(0,D27*(30+E27+F27)-C27))</f>
        <v/>
      </c>
      <c r="K27" s="117">
        <f>IFERROR(C27/D27,0)</f>
        <v/>
      </c>
      <c r="L27" s="118">
        <f>IF(A27="",0,C27*G27)</f>
        <v/>
      </c>
    </row>
    <row r="28">
      <c r="A28" s="39" t="str"/>
      <c r="B28" s="39" t="str"/>
      <c r="C28" s="39" t="n"/>
      <c r="D28" s="39" t="n"/>
      <c r="E28" s="39" t="n"/>
      <c r="F28" s="39" t="n"/>
      <c r="G28" s="115" t="n"/>
      <c r="H28" s="115" t="n"/>
      <c r="I28" s="116">
        <f>IF(A28="",0,D28*(E28+F28))</f>
        <v/>
      </c>
      <c r="J28" s="116">
        <f>IF(A28="",0,MAX(0,D28*(30+E28+F28)-C28))</f>
        <v/>
      </c>
      <c r="K28" s="117">
        <f>IFERROR(C28/D28,0)</f>
        <v/>
      </c>
      <c r="L28" s="118">
        <f>IF(A28="",0,C28*G28)</f>
        <v/>
      </c>
    </row>
    <row r="29">
      <c r="A29" s="39" t="str"/>
      <c r="B29" s="39" t="str"/>
      <c r="C29" s="39" t="n"/>
      <c r="D29" s="39" t="n"/>
      <c r="E29" s="39" t="n"/>
      <c r="F29" s="39" t="n"/>
      <c r="G29" s="115" t="n"/>
      <c r="H29" s="115" t="n"/>
      <c r="I29" s="116">
        <f>IF(A29="",0,D29*(E29+F29))</f>
        <v/>
      </c>
      <c r="J29" s="116">
        <f>IF(A29="",0,MAX(0,D29*(30+E29+F29)-C29))</f>
        <v/>
      </c>
      <c r="K29" s="117">
        <f>IFERROR(C29/D29,0)</f>
        <v/>
      </c>
      <c r="L29" s="118">
        <f>IF(A29="",0,C29*G29)</f>
        <v/>
      </c>
    </row>
    <row r="30">
      <c r="A30" s="39" t="str"/>
      <c r="B30" s="39" t="str"/>
      <c r="C30" s="39" t="n"/>
      <c r="D30" s="39" t="n"/>
      <c r="E30" s="39" t="n"/>
      <c r="F30" s="39" t="n"/>
      <c r="G30" s="115" t="n"/>
      <c r="H30" s="115" t="n"/>
      <c r="I30" s="116">
        <f>IF(A30="",0,D30*(E30+F30))</f>
        <v/>
      </c>
      <c r="J30" s="116">
        <f>IF(A30="",0,MAX(0,D30*(30+E30+F30)-C30))</f>
        <v/>
      </c>
      <c r="K30" s="117">
        <f>IFERROR(C30/D30,0)</f>
        <v/>
      </c>
      <c r="L30" s="118">
        <f>IF(A30="",0,C30*G30)</f>
        <v/>
      </c>
    </row>
    <row r="31">
      <c r="A31" s="39" t="str"/>
      <c r="B31" s="39" t="str"/>
      <c r="C31" s="39" t="n"/>
      <c r="D31" s="39" t="n"/>
      <c r="E31" s="39" t="n"/>
      <c r="F31" s="39" t="n"/>
      <c r="G31" s="115" t="n"/>
      <c r="H31" s="115" t="n"/>
      <c r="I31" s="116">
        <f>IF(A31="",0,D31*(E31+F31))</f>
        <v/>
      </c>
      <c r="J31" s="116">
        <f>IF(A31="",0,MAX(0,D31*(30+E31+F31)-C31))</f>
        <v/>
      </c>
      <c r="K31" s="117">
        <f>IFERROR(C31/D31,0)</f>
        <v/>
      </c>
      <c r="L31" s="118">
        <f>IF(A31="",0,C31*G31)</f>
        <v/>
      </c>
    </row>
    <row r="32">
      <c r="A32" s="39" t="str"/>
      <c r="B32" s="39" t="str"/>
      <c r="C32" s="39" t="n"/>
      <c r="D32" s="39" t="n"/>
      <c r="E32" s="39" t="n"/>
      <c r="F32" s="39" t="n"/>
      <c r="G32" s="115" t="n"/>
      <c r="H32" s="115" t="n"/>
      <c r="I32" s="116">
        <f>IF(A32="",0,D32*(E32+F32))</f>
        <v/>
      </c>
      <c r="J32" s="116">
        <f>IF(A32="",0,MAX(0,D32*(30+E32+F32)-C32))</f>
        <v/>
      </c>
      <c r="K32" s="117">
        <f>IFERROR(C32/D32,0)</f>
        <v/>
      </c>
      <c r="L32" s="118">
        <f>IF(A32="",0,C32*G32)</f>
        <v/>
      </c>
    </row>
    <row r="33">
      <c r="A33" s="39" t="str"/>
      <c r="B33" s="39" t="str"/>
      <c r="C33" s="39" t="n"/>
      <c r="D33" s="39" t="n"/>
      <c r="E33" s="39" t="n"/>
      <c r="F33" s="39" t="n"/>
      <c r="G33" s="115" t="n"/>
      <c r="H33" s="115" t="n"/>
      <c r="I33" s="116">
        <f>IF(A33="",0,D33*(E33+F33))</f>
        <v/>
      </c>
      <c r="J33" s="116">
        <f>IF(A33="",0,MAX(0,D33*(30+E33+F33)-C33))</f>
        <v/>
      </c>
      <c r="K33" s="117">
        <f>IFERROR(C33/D33,0)</f>
        <v/>
      </c>
      <c r="L33" s="118">
        <f>IF(A33="",0,C33*G33)</f>
        <v/>
      </c>
    </row>
    <row r="34">
      <c r="A34" s="39" t="str"/>
      <c r="B34" s="39" t="str"/>
      <c r="C34" s="39" t="n"/>
      <c r="D34" s="39" t="n"/>
      <c r="E34" s="39" t="n"/>
      <c r="F34" s="39" t="n"/>
      <c r="G34" s="115" t="n"/>
      <c r="H34" s="115" t="n"/>
      <c r="I34" s="116">
        <f>IF(A34="",0,D34*(E34+F34))</f>
        <v/>
      </c>
      <c r="J34" s="116">
        <f>IF(A34="",0,MAX(0,D34*(30+E34+F34)-C34))</f>
        <v/>
      </c>
      <c r="K34" s="117">
        <f>IFERROR(C34/D34,0)</f>
        <v/>
      </c>
      <c r="L34" s="118">
        <f>IF(A34="",0,C34*G34)</f>
        <v/>
      </c>
    </row>
    <row r="35">
      <c r="A35" s="39" t="str"/>
      <c r="B35" s="39" t="str"/>
      <c r="C35" s="39" t="n"/>
      <c r="D35" s="39" t="n"/>
      <c r="E35" s="39" t="n"/>
      <c r="F35" s="39" t="n"/>
      <c r="G35" s="115" t="n"/>
      <c r="H35" s="115" t="n"/>
      <c r="I35" s="116">
        <f>IF(A35="",0,D35*(E35+F35))</f>
        <v/>
      </c>
      <c r="J35" s="116">
        <f>IF(A35="",0,MAX(0,D35*(30+E35+F35)-C35))</f>
        <v/>
      </c>
      <c r="K35" s="117">
        <f>IFERROR(C35/D35,0)</f>
        <v/>
      </c>
      <c r="L35" s="118">
        <f>IF(A35="",0,C35*G35)</f>
        <v/>
      </c>
    </row>
    <row r="36">
      <c r="A36" s="39" t="str"/>
      <c r="B36" s="39" t="str"/>
      <c r="C36" s="39" t="n"/>
      <c r="D36" s="39" t="n"/>
      <c r="E36" s="39" t="n"/>
      <c r="F36" s="39" t="n"/>
      <c r="G36" s="115" t="n"/>
      <c r="H36" s="115" t="n"/>
      <c r="I36" s="116">
        <f>IF(A36="",0,D36*(E36+F36))</f>
        <v/>
      </c>
      <c r="J36" s="116">
        <f>IF(A36="",0,MAX(0,D36*(30+E36+F36)-C36))</f>
        <v/>
      </c>
      <c r="K36" s="117">
        <f>IFERROR(C36/D36,0)</f>
        <v/>
      </c>
      <c r="L36" s="118">
        <f>IF(A36="",0,C36*G36)</f>
        <v/>
      </c>
    </row>
    <row r="37">
      <c r="A37" s="39" t="str"/>
      <c r="B37" s="39" t="str"/>
      <c r="C37" s="39" t="n"/>
      <c r="D37" s="39" t="n"/>
      <c r="E37" s="39" t="n"/>
      <c r="F37" s="39" t="n"/>
      <c r="G37" s="115" t="n"/>
      <c r="H37" s="115" t="n"/>
      <c r="I37" s="116">
        <f>IF(A37="",0,D37*(E37+F37))</f>
        <v/>
      </c>
      <c r="J37" s="116">
        <f>IF(A37="",0,MAX(0,D37*(30+E37+F37)-C37))</f>
        <v/>
      </c>
      <c r="K37" s="117">
        <f>IFERROR(C37/D37,0)</f>
        <v/>
      </c>
      <c r="L37" s="118">
        <f>IF(A37="",0,C37*G37)</f>
        <v/>
      </c>
    </row>
    <row r="38">
      <c r="A38" s="39" t="str"/>
      <c r="B38" s="39" t="str"/>
      <c r="C38" s="39" t="n"/>
      <c r="D38" s="39" t="n"/>
      <c r="E38" s="39" t="n"/>
      <c r="F38" s="39" t="n"/>
      <c r="G38" s="115" t="n"/>
      <c r="H38" s="115" t="n"/>
      <c r="I38" s="116">
        <f>IF(A38="",0,D38*(E38+F38))</f>
        <v/>
      </c>
      <c r="J38" s="116">
        <f>IF(A38="",0,MAX(0,D38*(30+E38+F38)-C38))</f>
        <v/>
      </c>
      <c r="K38" s="117">
        <f>IFERROR(C38/D38,0)</f>
        <v/>
      </c>
      <c r="L38" s="118">
        <f>IF(A38="",0,C38*G38)</f>
        <v/>
      </c>
    </row>
    <row r="39">
      <c r="A39" s="39" t="str"/>
      <c r="B39" s="39" t="str"/>
      <c r="C39" s="39" t="n"/>
      <c r="D39" s="39" t="n"/>
      <c r="E39" s="39" t="n"/>
      <c r="F39" s="39" t="n"/>
      <c r="G39" s="115" t="n"/>
      <c r="H39" s="115" t="n"/>
      <c r="I39" s="116">
        <f>IF(A39="",0,D39*(E39+F39))</f>
        <v/>
      </c>
      <c r="J39" s="116">
        <f>IF(A39="",0,MAX(0,D39*(30+E39+F39)-C39))</f>
        <v/>
      </c>
      <c r="K39" s="117">
        <f>IFERROR(C39/D39,0)</f>
        <v/>
      </c>
      <c r="L39" s="118">
        <f>IF(A39="",0,C39*G39)</f>
        <v/>
      </c>
    </row>
    <row r="40">
      <c r="A40" s="39" t="str"/>
      <c r="B40" s="39" t="str"/>
      <c r="C40" s="39" t="n"/>
      <c r="D40" s="39" t="n"/>
      <c r="E40" s="39" t="n"/>
      <c r="F40" s="39" t="n"/>
      <c r="G40" s="115" t="n"/>
      <c r="H40" s="115" t="n"/>
      <c r="I40" s="116">
        <f>IF(A40="",0,D40*(E40+F40))</f>
        <v/>
      </c>
      <c r="J40" s="116">
        <f>IF(A40="",0,MAX(0,D40*(30+E40+F40)-C40))</f>
        <v/>
      </c>
      <c r="K40" s="117">
        <f>IFERROR(C40/D40,0)</f>
        <v/>
      </c>
      <c r="L40" s="118">
        <f>IF(A40="",0,C40*G40)</f>
        <v/>
      </c>
    </row>
    <row r="41">
      <c r="A41" s="39" t="str"/>
      <c r="B41" s="39" t="str"/>
      <c r="C41" s="39" t="n"/>
      <c r="D41" s="39" t="n"/>
      <c r="E41" s="39" t="n"/>
      <c r="F41" s="39" t="n"/>
      <c r="G41" s="115" t="n"/>
      <c r="H41" s="115" t="n"/>
      <c r="I41" s="116">
        <f>IF(A41="",0,D41*(E41+F41))</f>
        <v/>
      </c>
      <c r="J41" s="116">
        <f>IF(A41="",0,MAX(0,D41*(30+E41+F41)-C41))</f>
        <v/>
      </c>
      <c r="K41" s="117">
        <f>IFERROR(C41/D41,0)</f>
        <v/>
      </c>
      <c r="L41" s="118">
        <f>IF(A41="",0,C41*G41)</f>
        <v/>
      </c>
    </row>
    <row r="42">
      <c r="A42" s="39" t="str"/>
      <c r="B42" s="39" t="str"/>
      <c r="C42" s="39" t="n"/>
      <c r="D42" s="39" t="n"/>
      <c r="E42" s="39" t="n"/>
      <c r="F42" s="39" t="n"/>
      <c r="G42" s="115" t="n"/>
      <c r="H42" s="115" t="n"/>
      <c r="I42" s="116">
        <f>IF(A42="",0,D42*(E42+F42))</f>
        <v/>
      </c>
      <c r="J42" s="116">
        <f>IF(A42="",0,MAX(0,D42*(30+E42+F42)-C42))</f>
        <v/>
      </c>
      <c r="K42" s="117">
        <f>IFERROR(C42/D42,0)</f>
        <v/>
      </c>
      <c r="L42" s="118">
        <f>IF(A42="",0,C42*G42)</f>
        <v/>
      </c>
    </row>
    <row r="43">
      <c r="A43" s="39" t="str"/>
      <c r="B43" s="39" t="str"/>
      <c r="C43" s="39" t="n"/>
      <c r="D43" s="39" t="n"/>
      <c r="E43" s="39" t="n"/>
      <c r="F43" s="39" t="n"/>
      <c r="G43" s="115" t="n"/>
      <c r="H43" s="115" t="n"/>
      <c r="I43" s="116">
        <f>IF(A43="",0,D43*(E43+F43))</f>
        <v/>
      </c>
      <c r="J43" s="116">
        <f>IF(A43="",0,MAX(0,D43*(30+E43+F43)-C43))</f>
        <v/>
      </c>
      <c r="K43" s="117">
        <f>IFERROR(C43/D43,0)</f>
        <v/>
      </c>
      <c r="L43" s="118">
        <f>IF(A43="",0,C43*G43)</f>
        <v/>
      </c>
    </row>
    <row r="44">
      <c r="A44" s="39" t="str"/>
      <c r="B44" s="39" t="str"/>
      <c r="C44" s="39" t="n"/>
      <c r="D44" s="39" t="n"/>
      <c r="E44" s="39" t="n"/>
      <c r="F44" s="39" t="n"/>
      <c r="G44" s="115" t="n"/>
      <c r="H44" s="115" t="n"/>
      <c r="I44" s="116">
        <f>IF(A44="",0,D44*(E44+F44))</f>
        <v/>
      </c>
      <c r="J44" s="116">
        <f>IF(A44="",0,MAX(0,D44*(30+E44+F44)-C44))</f>
        <v/>
      </c>
      <c r="K44" s="117">
        <f>IFERROR(C44/D44,0)</f>
        <v/>
      </c>
      <c r="L44" s="118">
        <f>IF(A44="",0,C44*G44)</f>
        <v/>
      </c>
    </row>
    <row r="45">
      <c r="A45" s="39" t="str"/>
      <c r="B45" s="39" t="str"/>
      <c r="C45" s="39" t="n"/>
      <c r="D45" s="39" t="n"/>
      <c r="E45" s="39" t="n"/>
      <c r="F45" s="39" t="n"/>
      <c r="G45" s="115" t="n"/>
      <c r="H45" s="115" t="n"/>
      <c r="I45" s="116">
        <f>IF(A45="",0,D45*(E45+F45))</f>
        <v/>
      </c>
      <c r="J45" s="116">
        <f>IF(A45="",0,MAX(0,D45*(30+E45+F45)-C45))</f>
        <v/>
      </c>
      <c r="K45" s="117">
        <f>IFERROR(C45/D45,0)</f>
        <v/>
      </c>
      <c r="L45" s="118">
        <f>IF(A45="",0,C45*G45)</f>
        <v/>
      </c>
    </row>
    <row r="46">
      <c r="A46" s="39" t="str"/>
      <c r="B46" s="39" t="str"/>
      <c r="C46" s="39" t="n"/>
      <c r="D46" s="39" t="n"/>
      <c r="E46" s="39" t="n"/>
      <c r="F46" s="39" t="n"/>
      <c r="G46" s="115" t="n"/>
      <c r="H46" s="115" t="n"/>
      <c r="I46" s="116">
        <f>IF(A46="",0,D46*(E46+F46))</f>
        <v/>
      </c>
      <c r="J46" s="116">
        <f>IF(A46="",0,MAX(0,D46*(30+E46+F46)-C46))</f>
        <v/>
      </c>
      <c r="K46" s="117">
        <f>IFERROR(C46/D46,0)</f>
        <v/>
      </c>
      <c r="L46" s="118">
        <f>IF(A46="",0,C46*G46)</f>
        <v/>
      </c>
    </row>
    <row r="47">
      <c r="A47" s="39" t="str"/>
      <c r="B47" s="39" t="str"/>
      <c r="C47" s="39" t="n"/>
      <c r="D47" s="39" t="n"/>
      <c r="E47" s="39" t="n"/>
      <c r="F47" s="39" t="n"/>
      <c r="G47" s="115" t="n"/>
      <c r="H47" s="115" t="n"/>
      <c r="I47" s="116">
        <f>IF(A47="",0,D47*(E47+F47))</f>
        <v/>
      </c>
      <c r="J47" s="116">
        <f>IF(A47="",0,MAX(0,D47*(30+E47+F47)-C47))</f>
        <v/>
      </c>
      <c r="K47" s="117">
        <f>IFERROR(C47/D47,0)</f>
        <v/>
      </c>
      <c r="L47" s="118">
        <f>IF(A47="",0,C47*G47)</f>
        <v/>
      </c>
    </row>
    <row r="48">
      <c r="A48" s="39" t="str"/>
      <c r="B48" s="39" t="str"/>
      <c r="C48" s="39" t="n"/>
      <c r="D48" s="39" t="n"/>
      <c r="E48" s="39" t="n"/>
      <c r="F48" s="39" t="n"/>
      <c r="G48" s="115" t="n"/>
      <c r="H48" s="115" t="n"/>
      <c r="I48" s="116">
        <f>IF(A48="",0,D48*(E48+F48))</f>
        <v/>
      </c>
      <c r="J48" s="116">
        <f>IF(A48="",0,MAX(0,D48*(30+E48+F48)-C48))</f>
        <v/>
      </c>
      <c r="K48" s="117">
        <f>IFERROR(C48/D48,0)</f>
        <v/>
      </c>
      <c r="L48" s="118">
        <f>IF(A48="",0,C48*G48)</f>
        <v/>
      </c>
    </row>
    <row r="49">
      <c r="A49" s="39" t="str"/>
      <c r="B49" s="39" t="str"/>
      <c r="C49" s="39" t="n"/>
      <c r="D49" s="39" t="n"/>
      <c r="E49" s="39" t="n"/>
      <c r="F49" s="39" t="n"/>
      <c r="G49" s="115" t="n"/>
      <c r="H49" s="115" t="n"/>
      <c r="I49" s="116">
        <f>IF(A49="",0,D49*(E49+F49))</f>
        <v/>
      </c>
      <c r="J49" s="116">
        <f>IF(A49="",0,MAX(0,D49*(30+E49+F49)-C49))</f>
        <v/>
      </c>
      <c r="K49" s="117">
        <f>IFERROR(C49/D49,0)</f>
        <v/>
      </c>
      <c r="L49" s="118">
        <f>IF(A49="",0,C49*G49)</f>
        <v/>
      </c>
    </row>
    <row r="50">
      <c r="A50" s="39" t="str"/>
      <c r="B50" s="39" t="str"/>
      <c r="C50" s="39" t="n"/>
      <c r="D50" s="39" t="n"/>
      <c r="E50" s="39" t="n"/>
      <c r="F50" s="39" t="n"/>
      <c r="G50" s="115" t="n"/>
      <c r="H50" s="115" t="n"/>
      <c r="I50" s="116">
        <f>IF(A50="",0,D50*(E50+F50))</f>
        <v/>
      </c>
      <c r="J50" s="116">
        <f>IF(A50="",0,MAX(0,D50*(30+E50+F50)-C50))</f>
        <v/>
      </c>
      <c r="K50" s="117">
        <f>IFERROR(C50/D50,0)</f>
        <v/>
      </c>
      <c r="L50" s="118">
        <f>IF(A50="",0,C50*G50)</f>
        <v/>
      </c>
    </row>
    <row r="51">
      <c r="A51" s="39" t="str"/>
      <c r="B51" s="39" t="str"/>
      <c r="C51" s="39" t="n"/>
      <c r="D51" s="39" t="n"/>
      <c r="E51" s="39" t="n"/>
      <c r="F51" s="39" t="n"/>
      <c r="G51" s="115" t="n"/>
      <c r="H51" s="115" t="n"/>
      <c r="I51" s="116">
        <f>IF(A51="",0,D51*(E51+F51))</f>
        <v/>
      </c>
      <c r="J51" s="116">
        <f>IF(A51="",0,MAX(0,D51*(30+E51+F51)-C51))</f>
        <v/>
      </c>
      <c r="K51" s="117">
        <f>IFERROR(C51/D51,0)</f>
        <v/>
      </c>
      <c r="L51" s="118">
        <f>IF(A51="",0,C51*G51)</f>
        <v/>
      </c>
    </row>
    <row r="52">
      <c r="A52" s="39" t="str"/>
      <c r="B52" s="39" t="str"/>
      <c r="C52" s="39" t="n"/>
      <c r="D52" s="39" t="n"/>
      <c r="E52" s="39" t="n"/>
      <c r="F52" s="39" t="n"/>
      <c r="G52" s="115" t="n"/>
      <c r="H52" s="115" t="n"/>
      <c r="I52" s="116">
        <f>IF(A52="",0,D52*(E52+F52))</f>
        <v/>
      </c>
      <c r="J52" s="116">
        <f>IF(A52="",0,MAX(0,D52*(30+E52+F52)-C52))</f>
        <v/>
      </c>
      <c r="K52" s="117">
        <f>IFERROR(C52/D52,0)</f>
        <v/>
      </c>
      <c r="L52" s="118">
        <f>IF(A52="",0,C52*G52)</f>
        <v/>
      </c>
    </row>
    <row r="53">
      <c r="A53" s="39" t="str"/>
      <c r="B53" s="39" t="str"/>
      <c r="C53" s="39" t="n"/>
      <c r="D53" s="39" t="n"/>
      <c r="E53" s="39" t="n"/>
      <c r="F53" s="39" t="n"/>
      <c r="G53" s="115" t="n"/>
      <c r="H53" s="115" t="n"/>
      <c r="I53" s="116">
        <f>IF(A53="",0,D53*(E53+F53))</f>
        <v/>
      </c>
      <c r="J53" s="116">
        <f>IF(A53="",0,MAX(0,D53*(30+E53+F53)-C53))</f>
        <v/>
      </c>
      <c r="K53" s="117">
        <f>IFERROR(C53/D53,0)</f>
        <v/>
      </c>
      <c r="L53" s="118">
        <f>IF(A53="",0,C53*G53)</f>
        <v/>
      </c>
    </row>
    <row r="54">
      <c r="A54" s="39" t="str"/>
      <c r="B54" s="39" t="str"/>
      <c r="C54" s="39" t="n"/>
      <c r="D54" s="39" t="n"/>
      <c r="E54" s="39" t="n"/>
      <c r="F54" s="39" t="n"/>
      <c r="G54" s="115" t="n"/>
      <c r="H54" s="115" t="n"/>
      <c r="I54" s="116">
        <f>IF(A54="",0,D54*(E54+F54))</f>
        <v/>
      </c>
      <c r="J54" s="116">
        <f>IF(A54="",0,MAX(0,D54*(30+E54+F54)-C54))</f>
        <v/>
      </c>
      <c r="K54" s="117">
        <f>IFERROR(C54/D54,0)</f>
        <v/>
      </c>
      <c r="L54" s="118">
        <f>IF(A54="",0,C54*G54)</f>
        <v/>
      </c>
    </row>
    <row r="55">
      <c r="A55" s="39" t="str"/>
      <c r="B55" s="39" t="str"/>
      <c r="C55" s="39" t="n"/>
      <c r="D55" s="39" t="n"/>
      <c r="E55" s="39" t="n"/>
      <c r="F55" s="39" t="n"/>
      <c r="G55" s="115" t="n"/>
      <c r="H55" s="115" t="n"/>
      <c r="I55" s="116">
        <f>IF(A55="",0,D55*(E55+F55))</f>
        <v/>
      </c>
      <c r="J55" s="116">
        <f>IF(A55="",0,MAX(0,D55*(30+E55+F55)-C55))</f>
        <v/>
      </c>
      <c r="K55" s="117">
        <f>IFERROR(C55/D55,0)</f>
        <v/>
      </c>
      <c r="L55" s="118">
        <f>IF(A55="",0,C55*G55)</f>
        <v/>
      </c>
    </row>
  </sheetData>
  <mergeCells count="2">
    <mergeCell ref="A3:L3"/>
    <mergeCell ref="A1:L2"/>
  </mergeCells>
  <conditionalFormatting sqref="C6:C55">
    <cfRule type="cellIs" priority="1" operator="lessThanOrEqual" dxfId="0">
      <formula>I6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34" customWidth="1" min="3" max="3"/>
  </cols>
  <sheetData>
    <row r="1" ht="28" customHeight="1">
      <c r="A1" s="5" t="inlineStr">
        <is>
          <t>FINSPECT • Свод по запасам</t>
        </is>
      </c>
    </row>
    <row r="2" ht="28" customHeight="1"/>
    <row r="3" ht="30" customHeight="1">
      <c r="A3" s="9" t="inlineStr">
        <is>
          <t>Показатели по заполненным SKU</t>
        </is>
      </c>
    </row>
    <row r="5" ht="28" customHeight="1">
      <c r="A5" s="75" t="inlineStr">
        <is>
          <t>Показатель</t>
        </is>
      </c>
      <c r="B5" s="75" t="inlineStr">
        <is>
          <t>Значение</t>
        </is>
      </c>
      <c r="C5" s="75" t="inlineStr">
        <is>
          <t>Действие</t>
        </is>
      </c>
    </row>
    <row r="6" ht="32" customHeight="1">
      <c r="A6" s="82" t="inlineStr">
        <is>
          <t>Стоимость запасов, ₽</t>
        </is>
      </c>
      <c r="B6" s="119">
        <f>SUM('Запасы'!L6:L55)</f>
        <v/>
      </c>
      <c r="C6" s="82" t="inlineStr">
        <is>
          <t>Сверить с балансом</t>
        </is>
      </c>
    </row>
    <row r="7" ht="32" customHeight="1">
      <c r="A7" s="83" t="inlineStr">
        <is>
          <t>SKU к заказу, ед.</t>
        </is>
      </c>
      <c r="B7" s="92">
        <f>COUNTIF('Запасы'!J6:J55,"&gt;0")</f>
        <v/>
      </c>
      <c r="C7" s="83" t="inlineStr">
        <is>
          <t>Согласовать закупку</t>
        </is>
      </c>
    </row>
    <row r="8" ht="32" customHeight="1">
      <c r="A8" s="83" t="inlineStr">
        <is>
          <t>Стоимость рекомендованного заказа, ₽</t>
        </is>
      </c>
      <c r="B8" s="120">
        <f>SUMPRODUCT('Запасы'!J6:J55,'Запасы'!G6:G55)</f>
        <v/>
      </c>
      <c r="C8" s="83" t="inlineStr">
        <is>
          <t>Проверить лимит денежных средств</t>
        </is>
      </c>
    </row>
    <row r="9" ht="32" customHeight="1">
      <c r="A9" s="83" t="inlineStr">
        <is>
          <t>Средние дни запаса</t>
        </is>
      </c>
      <c r="B9" s="121">
        <f>IFERROR(AVERAGE('Запасы'!K6:K55),0)</f>
        <v/>
      </c>
      <c r="C9" s="83" t="inlineStr">
        <is>
          <t>Сравнить с целевым уровнем</t>
        </is>
      </c>
    </row>
    <row r="10" ht="32" customHeight="1">
      <c r="A10" s="83" t="inlineStr">
        <is>
          <t>SKU без продаж</t>
        </is>
      </c>
      <c r="B10" s="93">
        <f>COUNTIFS('Запасы'!C6:C55,"&gt;0",'Запасы'!D6:D55,0)</f>
        <v/>
      </c>
      <c r="C10" s="83" t="inlineStr">
        <is>
          <t>Разобрать неликвид</t>
        </is>
      </c>
    </row>
  </sheetData>
  <mergeCells count="2">
    <mergeCell ref="A1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18" customWidth="1" min="3" max="3"/>
    <col width="16" customWidth="1" min="4" max="4"/>
    <col width="44" customWidth="1" min="5" max="5"/>
  </cols>
  <sheetData>
    <row r="1" ht="28" customHeight="1">
      <c r="A1" s="5" t="inlineStr">
        <is>
          <t>FINSPECT • Контроль модели</t>
        </is>
      </c>
    </row>
    <row r="2" ht="28" customHeight="1"/>
    <row r="3" ht="30" customHeight="1">
      <c r="A3" s="9" t="inlineStr">
        <is>
          <t>PASS означает только прохождение перечисленных проверок</t>
        </is>
      </c>
    </row>
    <row r="5" ht="28" customHeight="1">
      <c r="A5" s="75" t="inlineStr">
        <is>
          <t>№</t>
        </is>
      </c>
      <c r="B5" s="75" t="inlineStr">
        <is>
          <t>Проверка</t>
        </is>
      </c>
      <c r="C5" s="75" t="inlineStr">
        <is>
          <t>Ожидается</t>
        </is>
      </c>
      <c r="D5" s="75" t="inlineStr">
        <is>
          <t>Статус</t>
        </is>
      </c>
      <c r="E5" s="75" t="inlineStr">
        <is>
          <t>Где исправить</t>
        </is>
      </c>
    </row>
    <row r="6" ht="30" customHeight="1">
      <c r="A6" s="82" t="n">
        <v>1</v>
      </c>
      <c r="B6" s="97" t="inlineStr">
        <is>
          <t>Нет отрицательных остатков</t>
        </is>
      </c>
      <c r="C6" s="82" t="inlineStr">
        <is>
          <t>OK</t>
        </is>
      </c>
      <c r="D6" s="82">
        <f>IF(COUNTIF('Запасы'!C6:C55,"&lt;0")=0,"OK","ПРОВЕРИТЬ")</f>
        <v/>
      </c>
      <c r="E6" s="97" t="inlineStr">
        <is>
          <t>Запасы!C6:C55</t>
        </is>
      </c>
    </row>
    <row r="7" ht="30" customHeight="1">
      <c r="A7" s="83" t="n">
        <v>2</v>
      </c>
      <c r="B7" s="98" t="inlineStr">
        <is>
          <t>Себестоимость заполнена для SKU с остатком</t>
        </is>
      </c>
      <c r="C7" s="83" t="inlineStr">
        <is>
          <t>OK</t>
        </is>
      </c>
      <c r="D7" s="83">
        <f>IF(COUNTIFS('Запасы'!C6:C55,"&gt;0",'Запасы'!G6:G55,"&lt;=0")=0,"OK","ПРОВЕРИТЬ")</f>
        <v/>
      </c>
      <c r="E7" s="98" t="inlineStr">
        <is>
          <t>Запасы!G6:G55</t>
        </is>
      </c>
    </row>
    <row r="8" ht="30" customHeight="1">
      <c r="A8" s="83" t="n">
        <v>3</v>
      </c>
      <c r="B8" s="98" t="inlineStr">
        <is>
          <t>Нет SKU с отрицательной ценой</t>
        </is>
      </c>
      <c r="C8" s="83" t="inlineStr">
        <is>
          <t>OK</t>
        </is>
      </c>
      <c r="D8" s="83">
        <f>IF(COUNTIF('Запасы'!H6:H55,"&lt;0")=0,"OK","ПРОВЕРИТЬ")</f>
        <v/>
      </c>
      <c r="E8" s="98" t="inlineStr">
        <is>
          <t>Запасы!H6:H55</t>
        </is>
      </c>
    </row>
    <row r="11" ht="32" customHeight="1">
      <c r="B11" s="104" t="inlineStr">
        <is>
          <t>MODEL STATUS</t>
        </is>
      </c>
      <c r="C11" s="106" t="n"/>
      <c r="D11" s="101">
        <f>IF(COUNTIF(D6:D8,"ПРОВЕРИТЬ")=0,"PASS","FAIL")</f>
        <v/>
      </c>
    </row>
  </sheetData>
  <mergeCells count="3">
    <mergeCell ref="B11:C11"/>
    <mergeCell ref="A1:E2"/>
    <mergeCell ref="A3:E3"/>
  </mergeCells>
  <conditionalFormatting sqref="D6:D8">
    <cfRule type="containsText" priority="1" operator="containsText" dxfId="1" text="OK"/>
    <cfRule type="containsText" priority="2" operator="containsText" dxfId="1" text="PASS"/>
    <cfRule type="containsText" priority="3" operator="containsText" dxfId="0" text="ПРОВЕРИТЬ"/>
    <cfRule type="containsText" priority="4" operator="containsText" dxfId="0" text="FAIL"/>
  </conditionalFormatting>
  <conditionalFormatting sqref="D11">
    <cfRule type="containsText" priority="5" operator="containsText" dxfId="1" text="OK"/>
    <cfRule type="containsText" priority="6" operator="containsText" dxfId="1" text="PASS"/>
    <cfRule type="containsText" priority="7" operator="containsText" dxfId="0" text="ПРОВЕРИТЬ"/>
    <cfRule type="containsText" priority="8" operator="containsText" dxfId="0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  <Company>Finspect</Company>
  <Manager>Артём Высоцкий</Manager>
</Properties>
</file>

<file path=docProps/core.xml><?xml version="1.0" encoding="utf-8"?>
<cp:coreProperties xmlns:cp="http://schemas.openxmlformats.org/package/2006/metadata/core-properties">
  <dc:creator xmlns:dc="http://purl.org/dc/elements/1.1/">Finspect</dc:creator>
  <dc:title xmlns:dc="http://purl.org/dc/elements/1.1/">Finspect_Управление_запасами</dc:title>
  <dc:description xmlns:dc="http://purl.org/dc/elements/1.1/">Подготовлено Finspect. © Finspect, finspect.ru. Материал информационный, аудиторским заключением не является.</dc:description>
  <dc:subject xmlns:dc="http://purl.org/dc/elements/1.1/">Инструмент для собственника бизнеса</dc:subject>
  <dc:identifier xmlns:dc="http://purl.org/dc/elements/1.1/">finspect.ru</dc:identifier>
  <dc:language xmlns:dc="http://purl.org/dc/elements/1.1/">ru-RU</dc:language>
  <dcterms:created xmlns:dcterms="http://purl.org/dc/terms/" xmlns:xsi="http://www.w3.org/2001/XMLSchema-instance" xsi:type="dcterms:W3CDTF">2026-07-29T09:39:17Z</dcterms:created>
  <dcterms:modified xmlns:dcterms="http://purl.org/dc/terms/" xmlns:xsi="http://www.w3.org/2001/XMLSchema-instance" xsi:type="dcterms:W3CDTF">2026-07-29T09:39:17Z</dcterms:modified>
  <cp:lastModifiedBy>Finspect</cp:lastModifiedBy>
  <cp:category>Инструменты Finspect</cp:category>
  <cp:revision>1</cp:revision>
  <cp:keywords>финансовый контроль, управленческая отчётность, Finspect</cp:keywords>
</cp:coreProperties>
</file>